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dep\dsf-prof$\oriffon\Bureau\"/>
    </mc:Choice>
  </mc:AlternateContent>
  <bookViews>
    <workbookView xWindow="600" yWindow="225" windowWidth="17715" windowHeight="7650"/>
  </bookViews>
  <sheets>
    <sheet name="Notes introductives" sheetId="5" r:id="rId1"/>
    <sheet name="Questionnaire" sheetId="9" r:id="rId2"/>
    <sheet name="Résultats" sheetId="11" r:id="rId3"/>
    <sheet name="Contact" sheetId="15" r:id="rId4"/>
    <sheet name=" " sheetId="16" r:id="rId5"/>
    <sheet name="Résultats_internes" sheetId="12" state="hidden" r:id="rId6"/>
    <sheet name="choix de réponses" sheetId="10" state="hidden" r:id="rId7"/>
  </sheets>
  <calcPr calcId="162913"/>
</workbook>
</file>

<file path=xl/calcChain.xml><?xml version="1.0" encoding="utf-8"?>
<calcChain xmlns="http://schemas.openxmlformats.org/spreadsheetml/2006/main">
  <c r="A26" i="12" l="1"/>
  <c r="A27" i="12"/>
  <c r="A28" i="12"/>
  <c r="A29" i="12"/>
  <c r="A30" i="12"/>
  <c r="A31" i="12"/>
  <c r="A32" i="12"/>
  <c r="A33" i="12"/>
  <c r="A34" i="12"/>
  <c r="A35" i="12"/>
  <c r="A36" i="12"/>
  <c r="A37" i="12"/>
  <c r="A38" i="12"/>
  <c r="A39" i="12"/>
  <c r="A40" i="12"/>
  <c r="A25" i="12"/>
  <c r="A20" i="12" l="1"/>
  <c r="A6" i="12"/>
  <c r="A7" i="12"/>
  <c r="A8" i="12"/>
  <c r="A9" i="12"/>
  <c r="A10" i="12"/>
  <c r="A11" i="12"/>
  <c r="A12" i="12"/>
  <c r="A13" i="12"/>
  <c r="A14" i="12"/>
  <c r="A15" i="12"/>
  <c r="A16" i="12"/>
  <c r="A17" i="12"/>
  <c r="A18" i="12"/>
  <c r="A19" i="12"/>
  <c r="A5" i="12"/>
  <c r="B7" i="12"/>
  <c r="W7" i="12" s="1"/>
  <c r="D15" i="9"/>
  <c r="H22" i="12" l="1"/>
  <c r="I22" i="12"/>
  <c r="J22" i="12"/>
  <c r="K22" i="12"/>
  <c r="L22" i="12"/>
  <c r="M22" i="12"/>
  <c r="N22" i="12"/>
  <c r="O22" i="12"/>
  <c r="P22" i="12"/>
  <c r="Q22" i="12"/>
  <c r="R22" i="12"/>
  <c r="S22" i="12"/>
  <c r="T22" i="12"/>
  <c r="U22" i="12"/>
  <c r="V22" i="12"/>
  <c r="G22" i="12"/>
  <c r="G41" i="12"/>
  <c r="B23" i="9"/>
  <c r="B24" i="9"/>
  <c r="B25" i="9"/>
  <c r="B26" i="9"/>
  <c r="B27" i="9"/>
  <c r="B28" i="9"/>
  <c r="B29" i="9"/>
  <c r="B30" i="9"/>
  <c r="B31" i="9"/>
  <c r="B32" i="9"/>
  <c r="B33" i="9"/>
  <c r="B34" i="9"/>
  <c r="B35" i="9"/>
  <c r="B36" i="9"/>
  <c r="B37" i="9"/>
  <c r="B22" i="9"/>
  <c r="B6" i="9"/>
  <c r="B7" i="9"/>
  <c r="B8" i="9"/>
  <c r="B9" i="9"/>
  <c r="B10" i="9"/>
  <c r="B11" i="9"/>
  <c r="B12" i="9"/>
  <c r="B13" i="9"/>
  <c r="B14" i="9"/>
  <c r="B15" i="9"/>
  <c r="B16" i="9"/>
  <c r="B17" i="9"/>
  <c r="B18" i="9"/>
  <c r="B19" i="9"/>
  <c r="B20" i="9"/>
  <c r="B5" i="9"/>
  <c r="D23" i="9"/>
  <c r="D24" i="9"/>
  <c r="D25" i="9"/>
  <c r="D26" i="9"/>
  <c r="D27" i="9"/>
  <c r="D28" i="9"/>
  <c r="D29" i="9"/>
  <c r="D30" i="9"/>
  <c r="D31" i="9"/>
  <c r="D32" i="9"/>
  <c r="D33" i="9"/>
  <c r="D34" i="9"/>
  <c r="D35" i="9"/>
  <c r="D36" i="9"/>
  <c r="D37" i="9"/>
  <c r="D22" i="9"/>
  <c r="D6" i="9"/>
  <c r="D7" i="9"/>
  <c r="D8" i="9"/>
  <c r="D9" i="9"/>
  <c r="D10" i="9"/>
  <c r="D11" i="9"/>
  <c r="D12" i="9"/>
  <c r="D13" i="9"/>
  <c r="D14" i="9"/>
  <c r="D16" i="9"/>
  <c r="D17" i="9"/>
  <c r="D18" i="9"/>
  <c r="D19" i="9"/>
  <c r="D20" i="9"/>
  <c r="D5" i="9"/>
  <c r="B33" i="12" l="1"/>
  <c r="H21" i="12"/>
  <c r="I21" i="12"/>
  <c r="J21" i="12"/>
  <c r="K21" i="12"/>
  <c r="L21" i="12"/>
  <c r="M21" i="12"/>
  <c r="N21" i="12"/>
  <c r="O21" i="12"/>
  <c r="P21" i="12"/>
  <c r="Q21" i="12"/>
  <c r="R21" i="12"/>
  <c r="S21" i="12"/>
  <c r="T21" i="12"/>
  <c r="U21" i="12"/>
  <c r="V21" i="12"/>
  <c r="H23" i="12"/>
  <c r="I23" i="12"/>
  <c r="J23" i="12"/>
  <c r="K23" i="12"/>
  <c r="L23" i="12"/>
  <c r="M23" i="12"/>
  <c r="N23" i="12"/>
  <c r="O23" i="12"/>
  <c r="P23" i="12"/>
  <c r="Q23" i="12"/>
  <c r="R23" i="12"/>
  <c r="S23" i="12"/>
  <c r="T23" i="12"/>
  <c r="U23" i="12"/>
  <c r="V23" i="12"/>
  <c r="G23" i="12"/>
  <c r="G21" i="12"/>
  <c r="G44" i="12" s="1"/>
  <c r="O41" i="12"/>
  <c r="P41" i="12"/>
  <c r="Q41" i="12"/>
  <c r="R41" i="12"/>
  <c r="S41" i="12"/>
  <c r="T41" i="12"/>
  <c r="U41" i="12"/>
  <c r="V41" i="12"/>
  <c r="H42" i="12"/>
  <c r="I42" i="12"/>
  <c r="J42" i="12"/>
  <c r="K42" i="12"/>
  <c r="L42" i="12"/>
  <c r="M42" i="12"/>
  <c r="N42" i="12"/>
  <c r="O42" i="12"/>
  <c r="P42" i="12"/>
  <c r="Q42" i="12"/>
  <c r="R42" i="12"/>
  <c r="S42" i="12"/>
  <c r="T42" i="12"/>
  <c r="U42" i="12"/>
  <c r="V42" i="12"/>
  <c r="G42" i="12"/>
  <c r="H43" i="12"/>
  <c r="I43" i="12"/>
  <c r="J43" i="12"/>
  <c r="K43" i="12"/>
  <c r="L43" i="12"/>
  <c r="M43" i="12"/>
  <c r="N43" i="12"/>
  <c r="O43" i="12"/>
  <c r="P43" i="12"/>
  <c r="Q43" i="12"/>
  <c r="R43" i="12"/>
  <c r="S43" i="12"/>
  <c r="T43" i="12"/>
  <c r="U43" i="12"/>
  <c r="V43" i="12"/>
  <c r="G43" i="12"/>
  <c r="H41" i="12"/>
  <c r="I41" i="12"/>
  <c r="J41" i="12"/>
  <c r="K41" i="12"/>
  <c r="L41" i="12"/>
  <c r="M41" i="12"/>
  <c r="N41" i="12"/>
  <c r="H2" i="9"/>
  <c r="B6" i="12"/>
  <c r="B16" i="12"/>
  <c r="B30" i="12"/>
  <c r="B29" i="12"/>
  <c r="W33" i="12" s="1"/>
  <c r="W16" i="12" l="1"/>
  <c r="AA16" i="12"/>
  <c r="AE16" i="12"/>
  <c r="AI16" i="12"/>
  <c r="Y16" i="12"/>
  <c r="AC16" i="12"/>
  <c r="AG16" i="12"/>
  <c r="AK16" i="12"/>
  <c r="AB16" i="12"/>
  <c r="AJ16" i="12"/>
  <c r="AD16" i="12"/>
  <c r="AL16" i="12"/>
  <c r="X16" i="12"/>
  <c r="AF16" i="12"/>
  <c r="Z16" i="12"/>
  <c r="AH16" i="12"/>
  <c r="Z6" i="12"/>
  <c r="AL6" i="12"/>
  <c r="W6" i="12"/>
  <c r="AA6" i="12"/>
  <c r="AE6" i="12"/>
  <c r="AI6" i="12"/>
  <c r="AF6" i="12"/>
  <c r="X6" i="12"/>
  <c r="AB6" i="12"/>
  <c r="AJ6" i="12"/>
  <c r="Y6" i="12"/>
  <c r="AC6" i="12"/>
  <c r="AG6" i="12"/>
  <c r="AK6" i="12"/>
  <c r="AD6" i="12"/>
  <c r="AH6" i="12"/>
  <c r="AL33" i="12"/>
  <c r="AD33" i="12"/>
  <c r="AH33" i="12"/>
  <c r="Z33" i="12"/>
  <c r="AJ33" i="12"/>
  <c r="AF33" i="12"/>
  <c r="AB33" i="12"/>
  <c r="X33" i="12"/>
  <c r="AK33" i="12"/>
  <c r="AG33" i="12"/>
  <c r="AC33" i="12"/>
  <c r="Y33" i="12"/>
  <c r="AI33" i="12"/>
  <c r="AE33" i="12"/>
  <c r="AA33" i="12"/>
  <c r="M45" i="12"/>
  <c r="N45" i="12"/>
  <c r="O45" i="12"/>
  <c r="P45" i="12"/>
  <c r="Q45" i="12"/>
  <c r="S45" i="12"/>
  <c r="G46" i="12"/>
  <c r="H46" i="12"/>
  <c r="I46" i="12"/>
  <c r="J46" i="12"/>
  <c r="K46" i="12"/>
  <c r="M46" i="12"/>
  <c r="N46" i="12"/>
  <c r="G45" i="12"/>
  <c r="H45" i="12"/>
  <c r="I45" i="12"/>
  <c r="J45" i="12"/>
  <c r="K45" i="12"/>
  <c r="T45" i="12"/>
  <c r="B37" i="12"/>
  <c r="B26" i="12"/>
  <c r="X26" i="12" s="1"/>
  <c r="B34" i="12"/>
  <c r="B38" i="12"/>
  <c r="B27" i="12"/>
  <c r="B31" i="12"/>
  <c r="B35" i="12"/>
  <c r="W35" i="12" s="1"/>
  <c r="B39" i="12"/>
  <c r="B28" i="12"/>
  <c r="B32" i="12"/>
  <c r="B36" i="12"/>
  <c r="B40" i="12"/>
  <c r="B25" i="12"/>
  <c r="B8" i="12"/>
  <c r="B9" i="12"/>
  <c r="B10" i="12"/>
  <c r="B11" i="12"/>
  <c r="B14" i="12"/>
  <c r="B13" i="12"/>
  <c r="B12" i="12"/>
  <c r="B15" i="12"/>
  <c r="B17" i="12"/>
  <c r="B18" i="12"/>
  <c r="B20" i="12"/>
  <c r="B19" i="12"/>
  <c r="B5" i="12"/>
  <c r="AD5" i="12" s="1"/>
  <c r="AF26" i="12" l="1"/>
  <c r="Y26" i="12"/>
  <c r="AG26" i="12"/>
  <c r="Z26" i="12"/>
  <c r="AH26" i="12"/>
  <c r="W26" i="12"/>
  <c r="AE26" i="12"/>
  <c r="W14" i="12"/>
  <c r="AA14" i="12"/>
  <c r="AE14" i="12"/>
  <c r="AI14" i="12"/>
  <c r="AB14" i="12"/>
  <c r="AJ14" i="12"/>
  <c r="X14" i="12"/>
  <c r="AF14" i="12"/>
  <c r="Y14" i="12"/>
  <c r="AC14" i="12"/>
  <c r="AG14" i="12"/>
  <c r="AK14" i="12"/>
  <c r="Z14" i="12"/>
  <c r="AD14" i="12"/>
  <c r="AH14" i="12"/>
  <c r="AL14" i="12"/>
  <c r="W19" i="12"/>
  <c r="AA19" i="12"/>
  <c r="AE19" i="12"/>
  <c r="AI19" i="12"/>
  <c r="X19" i="12"/>
  <c r="AF19" i="12"/>
  <c r="AJ19" i="12"/>
  <c r="AB19" i="12"/>
  <c r="Y19" i="12"/>
  <c r="AC19" i="12"/>
  <c r="AG19" i="12"/>
  <c r="AK19" i="12"/>
  <c r="Z19" i="12"/>
  <c r="AD19" i="12"/>
  <c r="AH19" i="12"/>
  <c r="AL19" i="12"/>
  <c r="W15" i="12"/>
  <c r="AA15" i="12"/>
  <c r="AE15" i="12"/>
  <c r="AI15" i="12"/>
  <c r="AB15" i="12"/>
  <c r="AJ15" i="12"/>
  <c r="X15" i="12"/>
  <c r="AF15" i="12"/>
  <c r="Y15" i="12"/>
  <c r="AC15" i="12"/>
  <c r="AG15" i="12"/>
  <c r="AK15" i="12"/>
  <c r="Z15" i="12"/>
  <c r="AD15" i="12"/>
  <c r="AH15" i="12"/>
  <c r="AL15" i="12"/>
  <c r="W11" i="12"/>
  <c r="AA11" i="12"/>
  <c r="AE11" i="12"/>
  <c r="AI11" i="12"/>
  <c r="Y11" i="12"/>
  <c r="AC11" i="12"/>
  <c r="AG11" i="12"/>
  <c r="AK11" i="12"/>
  <c r="AB11" i="12"/>
  <c r="AJ11" i="12"/>
  <c r="AD11" i="12"/>
  <c r="AL11" i="12"/>
  <c r="X11" i="12"/>
  <c r="AF11" i="12"/>
  <c r="Z11" i="12"/>
  <c r="AH11" i="12"/>
  <c r="AB26" i="12"/>
  <c r="AC26" i="12"/>
  <c r="AD26" i="12"/>
  <c r="AA26" i="12"/>
  <c r="AE35" i="12"/>
  <c r="AF35" i="12"/>
  <c r="AH35" i="12"/>
  <c r="AG35" i="12"/>
  <c r="AL20" i="12"/>
  <c r="Z20" i="12"/>
  <c r="AD20" i="12"/>
  <c r="AH20" i="12"/>
  <c r="X20" i="12"/>
  <c r="AB20" i="12"/>
  <c r="AF20" i="12"/>
  <c r="AJ20" i="12"/>
  <c r="AA20" i="12"/>
  <c r="AI20" i="12"/>
  <c r="AC20" i="12"/>
  <c r="AK20" i="12"/>
  <c r="W20" i="12"/>
  <c r="AE20" i="12"/>
  <c r="Y20" i="12"/>
  <c r="AG20" i="12"/>
  <c r="W10" i="12"/>
  <c r="AA10" i="12"/>
  <c r="AE10" i="12"/>
  <c r="AI10" i="12"/>
  <c r="X10" i="12"/>
  <c r="AF10" i="12"/>
  <c r="AB10" i="12"/>
  <c r="AJ10" i="12"/>
  <c r="Y10" i="12"/>
  <c r="AC10" i="12"/>
  <c r="AG10" i="12"/>
  <c r="AK10" i="12"/>
  <c r="Z10" i="12"/>
  <c r="AD10" i="12"/>
  <c r="AH10" i="12"/>
  <c r="AL10" i="12"/>
  <c r="AI35" i="12"/>
  <c r="AJ35" i="12"/>
  <c r="AL35" i="12"/>
  <c r="AK35" i="12"/>
  <c r="W12" i="12"/>
  <c r="AA12" i="12"/>
  <c r="AE12" i="12"/>
  <c r="AI12" i="12"/>
  <c r="Y12" i="12"/>
  <c r="AC12" i="12"/>
  <c r="AG12" i="12"/>
  <c r="AK12" i="12"/>
  <c r="AB12" i="12"/>
  <c r="AJ12" i="12"/>
  <c r="AD12" i="12"/>
  <c r="AL12" i="12"/>
  <c r="X12" i="12"/>
  <c r="AF12" i="12"/>
  <c r="Z12" i="12"/>
  <c r="AH12" i="12"/>
  <c r="W18" i="12"/>
  <c r="AA18" i="12"/>
  <c r="AE18" i="12"/>
  <c r="AI18" i="12"/>
  <c r="X18" i="12"/>
  <c r="AB18" i="12"/>
  <c r="Y18" i="12"/>
  <c r="AC18" i="12"/>
  <c r="AG18" i="12"/>
  <c r="AK18" i="12"/>
  <c r="Z18" i="12"/>
  <c r="AJ18" i="12"/>
  <c r="AD18" i="12"/>
  <c r="AL18" i="12"/>
  <c r="AF18" i="12"/>
  <c r="AH18" i="12"/>
  <c r="W13" i="12"/>
  <c r="AA13" i="12"/>
  <c r="AE13" i="12"/>
  <c r="AI13" i="12"/>
  <c r="AB13" i="12"/>
  <c r="AJ13" i="12"/>
  <c r="X13" i="12"/>
  <c r="AF13" i="12"/>
  <c r="Y13" i="12"/>
  <c r="AC13" i="12"/>
  <c r="AG13" i="12"/>
  <c r="AK13" i="12"/>
  <c r="Z13" i="12"/>
  <c r="AD13" i="12"/>
  <c r="AH13" i="12"/>
  <c r="AL13" i="12"/>
  <c r="W9" i="12"/>
  <c r="AA9" i="12"/>
  <c r="AE9" i="12"/>
  <c r="AI9" i="12"/>
  <c r="Y9" i="12"/>
  <c r="AC9" i="12"/>
  <c r="AG9" i="12"/>
  <c r="AK9" i="12"/>
  <c r="AB9" i="12"/>
  <c r="AJ9" i="12"/>
  <c r="AD9" i="12"/>
  <c r="AL9" i="12"/>
  <c r="X9" i="12"/>
  <c r="AF9" i="12"/>
  <c r="Z9" i="12"/>
  <c r="AH9" i="12"/>
  <c r="AJ26" i="12"/>
  <c r="AK26" i="12"/>
  <c r="AL26" i="12"/>
  <c r="AI26" i="12"/>
  <c r="X35" i="12"/>
  <c r="Z35" i="12"/>
  <c r="Y35" i="12"/>
  <c r="W17" i="12"/>
  <c r="AA17" i="12"/>
  <c r="AE17" i="12"/>
  <c r="AI17" i="12"/>
  <c r="X17" i="12"/>
  <c r="AF17" i="12"/>
  <c r="AB17" i="12"/>
  <c r="AJ17" i="12"/>
  <c r="Y17" i="12"/>
  <c r="AC17" i="12"/>
  <c r="AG17" i="12"/>
  <c r="AK17" i="12"/>
  <c r="Z17" i="12"/>
  <c r="AD17" i="12"/>
  <c r="AH17" i="12"/>
  <c r="AL17" i="12"/>
  <c r="AL8" i="12"/>
  <c r="W8" i="12"/>
  <c r="AA8" i="12"/>
  <c r="AE8" i="12"/>
  <c r="AI8" i="12"/>
  <c r="X8" i="12"/>
  <c r="AF8" i="12"/>
  <c r="AB8" i="12"/>
  <c r="AJ8" i="12"/>
  <c r="Y8" i="12"/>
  <c r="AC8" i="12"/>
  <c r="AG8" i="12"/>
  <c r="AK8" i="12"/>
  <c r="Z8" i="12"/>
  <c r="AD8" i="12"/>
  <c r="AH8" i="12"/>
  <c r="AA35" i="12"/>
  <c r="AB35" i="12"/>
  <c r="AD35" i="12"/>
  <c r="AC35" i="12"/>
  <c r="R46" i="12"/>
  <c r="R49" i="12" s="1"/>
  <c r="R45" i="12"/>
  <c r="R48" i="12" s="1"/>
  <c r="L46" i="12"/>
  <c r="L49" i="12" s="1"/>
  <c r="L45" i="12"/>
  <c r="L48" i="12" s="1"/>
  <c r="U46" i="12"/>
  <c r="U49" i="12" s="1"/>
  <c r="S46" i="12"/>
  <c r="S49" i="12" s="1"/>
  <c r="O46" i="12"/>
  <c r="O49" i="12" s="1"/>
  <c r="I44" i="12"/>
  <c r="I47" i="12" s="1"/>
  <c r="M44" i="12"/>
  <c r="M47" i="12" s="1"/>
  <c r="Q44" i="12"/>
  <c r="Q47" i="12" s="1"/>
  <c r="U44" i="12"/>
  <c r="U47" i="12" s="1"/>
  <c r="V46" i="12"/>
  <c r="V49" i="12" s="1"/>
  <c r="J44" i="12"/>
  <c r="J47" i="12" s="1"/>
  <c r="N44" i="12"/>
  <c r="N47" i="12" s="1"/>
  <c r="R44" i="12"/>
  <c r="R47" i="12" s="1"/>
  <c r="V44" i="12"/>
  <c r="V47" i="12" s="1"/>
  <c r="Q46" i="12"/>
  <c r="Q49" i="12" s="1"/>
  <c r="G47" i="12"/>
  <c r="K44" i="12"/>
  <c r="K47" i="12" s="1"/>
  <c r="O44" i="12"/>
  <c r="O47" i="12" s="1"/>
  <c r="S44" i="12"/>
  <c r="S47" i="12" s="1"/>
  <c r="T46" i="12"/>
  <c r="T49" i="12" s="1"/>
  <c r="P46" i="12"/>
  <c r="P49" i="12" s="1"/>
  <c r="V45" i="12"/>
  <c r="V48" i="12" s="1"/>
  <c r="H44" i="12"/>
  <c r="H47" i="12" s="1"/>
  <c r="L44" i="12"/>
  <c r="L47" i="12" s="1"/>
  <c r="P44" i="12"/>
  <c r="P47" i="12" s="1"/>
  <c r="T44" i="12"/>
  <c r="T47" i="12" s="1"/>
  <c r="U45" i="12"/>
  <c r="U48" i="12" s="1"/>
  <c r="G48" i="12"/>
  <c r="Q48" i="12"/>
  <c r="O48" i="12"/>
  <c r="N48" i="12"/>
  <c r="I48" i="12"/>
  <c r="I49" i="12"/>
  <c r="M49" i="12"/>
  <c r="S48" i="12"/>
  <c r="K48" i="12"/>
  <c r="N49" i="12"/>
  <c r="M48" i="12"/>
  <c r="H49" i="12"/>
  <c r="J49" i="12"/>
  <c r="J48" i="12"/>
  <c r="K49" i="12"/>
  <c r="G49" i="12"/>
  <c r="T48" i="12"/>
  <c r="P48" i="12"/>
  <c r="H48" i="12"/>
  <c r="X40" i="12"/>
  <c r="AB40" i="12"/>
  <c r="AF40" i="12"/>
  <c r="Z40" i="12"/>
  <c r="AD40" i="12"/>
  <c r="AH40" i="12"/>
  <c r="AL40" i="12"/>
  <c r="W40" i="12"/>
  <c r="AE40" i="12"/>
  <c r="AK40" i="12"/>
  <c r="Y40" i="12"/>
  <c r="AG40" i="12"/>
  <c r="AA40" i="12"/>
  <c r="AI40" i="12"/>
  <c r="AC40" i="12"/>
  <c r="AJ40" i="12"/>
  <c r="AL25" i="12"/>
  <c r="AH25" i="12"/>
  <c r="AD25" i="12"/>
  <c r="Z25" i="12"/>
  <c r="AK25" i="12"/>
  <c r="AG25" i="12"/>
  <c r="AC25" i="12"/>
  <c r="Y25" i="12"/>
  <c r="AJ25" i="12"/>
  <c r="AF25" i="12"/>
  <c r="AB25" i="12"/>
  <c r="X25" i="12"/>
  <c r="AE25" i="12"/>
  <c r="AA25" i="12"/>
  <c r="W25" i="12"/>
  <c r="AI25" i="12"/>
  <c r="Z31" i="12"/>
  <c r="AD31" i="12"/>
  <c r="AH31" i="12"/>
  <c r="AL31" i="12"/>
  <c r="W31" i="12"/>
  <c r="AA31" i="12"/>
  <c r="AE31" i="12"/>
  <c r="AI31" i="12"/>
  <c r="X31" i="12"/>
  <c r="AB31" i="12"/>
  <c r="AF31" i="12"/>
  <c r="AJ31" i="12"/>
  <c r="AK31" i="12"/>
  <c r="Y31" i="12"/>
  <c r="AC31" i="12"/>
  <c r="AG31" i="12"/>
  <c r="W38" i="12"/>
  <c r="AA38" i="12"/>
  <c r="AE38" i="12"/>
  <c r="AI38" i="12"/>
  <c r="Z38" i="12"/>
  <c r="AF38" i="12"/>
  <c r="AK38" i="12"/>
  <c r="AB38" i="12"/>
  <c r="AG38" i="12"/>
  <c r="AL38" i="12"/>
  <c r="X38" i="12"/>
  <c r="AC38" i="12"/>
  <c r="AH38" i="12"/>
  <c r="Y38" i="12"/>
  <c r="AD38" i="12"/>
  <c r="AJ38" i="12"/>
  <c r="Y28" i="12"/>
  <c r="AC28" i="12"/>
  <c r="AG28" i="12"/>
  <c r="AK28" i="12"/>
  <c r="Z28" i="12"/>
  <c r="AD28" i="12"/>
  <c r="AH28" i="12"/>
  <c r="AL28" i="12"/>
  <c r="W28" i="12"/>
  <c r="AA28" i="12"/>
  <c r="AE28" i="12"/>
  <c r="AI28" i="12"/>
  <c r="AJ28" i="12"/>
  <c r="X28" i="12"/>
  <c r="AB28" i="12"/>
  <c r="AF28" i="12"/>
  <c r="AI7" i="12"/>
  <c r="AE7" i="12"/>
  <c r="AA7" i="12"/>
  <c r="AL7" i="12"/>
  <c r="AH7" i="12"/>
  <c r="AD7" i="12"/>
  <c r="Z7" i="12"/>
  <c r="AK7" i="12"/>
  <c r="AG7" i="12"/>
  <c r="AC7" i="12"/>
  <c r="Y7" i="12"/>
  <c r="AJ7" i="12"/>
  <c r="AF7" i="12"/>
  <c r="X7" i="12"/>
  <c r="AB7" i="12"/>
  <c r="AI34" i="12"/>
  <c r="AE34" i="12"/>
  <c r="AA34" i="12"/>
  <c r="W34" i="12"/>
  <c r="AK34" i="12"/>
  <c r="AF34" i="12"/>
  <c r="Z34" i="12"/>
  <c r="AJ34" i="12"/>
  <c r="AD34" i="12"/>
  <c r="Y34" i="12"/>
  <c r="AH34" i="12"/>
  <c r="AC34" i="12"/>
  <c r="X34" i="12"/>
  <c r="AB34" i="12"/>
  <c r="AL34" i="12"/>
  <c r="AG34" i="12"/>
  <c r="X39" i="12"/>
  <c r="AB39" i="12"/>
  <c r="AF39" i="12"/>
  <c r="AJ39" i="12"/>
  <c r="Y39" i="12"/>
  <c r="AC39" i="12"/>
  <c r="AG39" i="12"/>
  <c r="AK39" i="12"/>
  <c r="Z39" i="12"/>
  <c r="AD39" i="12"/>
  <c r="AH39" i="12"/>
  <c r="AL39" i="12"/>
  <c r="AI39" i="12"/>
  <c r="W39" i="12"/>
  <c r="AA39" i="12"/>
  <c r="AE39" i="12"/>
  <c r="Y29" i="12"/>
  <c r="X29" i="12"/>
  <c r="AC29" i="12"/>
  <c r="AG29" i="12"/>
  <c r="AK29" i="12"/>
  <c r="Z29" i="12"/>
  <c r="AD29" i="12"/>
  <c r="AH29" i="12"/>
  <c r="AL29" i="12"/>
  <c r="AA29" i="12"/>
  <c r="AE29" i="12"/>
  <c r="AI29" i="12"/>
  <c r="AF29" i="12"/>
  <c r="AJ29" i="12"/>
  <c r="W29" i="12"/>
  <c r="AB29" i="12"/>
  <c r="W27" i="12"/>
  <c r="AA27" i="12"/>
  <c r="AE27" i="12"/>
  <c r="AI27" i="12"/>
  <c r="X27" i="12"/>
  <c r="AB27" i="12"/>
  <c r="AF27" i="12"/>
  <c r="AJ27" i="12"/>
  <c r="Y27" i="12"/>
  <c r="AC27" i="12"/>
  <c r="AG27" i="12"/>
  <c r="AK27" i="12"/>
  <c r="AH27" i="12"/>
  <c r="AL27" i="12"/>
  <c r="Z27" i="12"/>
  <c r="AD27" i="12"/>
  <c r="AL5" i="12"/>
  <c r="Z5" i="12"/>
  <c r="W30" i="12"/>
  <c r="AA30" i="12"/>
  <c r="AE30" i="12"/>
  <c r="AI30" i="12"/>
  <c r="X30" i="12"/>
  <c r="AB30" i="12"/>
  <c r="AF30" i="12"/>
  <c r="AJ30" i="12"/>
  <c r="Y30" i="12"/>
  <c r="AC30" i="12"/>
  <c r="AG30" i="12"/>
  <c r="AK30" i="12"/>
  <c r="AL30" i="12"/>
  <c r="Z30" i="12"/>
  <c r="AD30" i="12"/>
  <c r="AH30" i="12"/>
  <c r="Y36" i="12"/>
  <c r="AC36" i="12"/>
  <c r="AG36" i="12"/>
  <c r="AK36" i="12"/>
  <c r="Z36" i="12"/>
  <c r="AD36" i="12"/>
  <c r="AH36" i="12"/>
  <c r="AL36" i="12"/>
  <c r="W36" i="12"/>
  <c r="AA36" i="12"/>
  <c r="AE36" i="12"/>
  <c r="AI36" i="12"/>
  <c r="X36" i="12"/>
  <c r="AB36" i="12"/>
  <c r="AF36" i="12"/>
  <c r="AJ36" i="12"/>
  <c r="AK5" i="12"/>
  <c r="AG5" i="12"/>
  <c r="AC5" i="12"/>
  <c r="Y5" i="12"/>
  <c r="AJ5" i="12"/>
  <c r="AF5" i="12"/>
  <c r="AB5" i="12"/>
  <c r="X5" i="12"/>
  <c r="AI5" i="12"/>
  <c r="AE5" i="12"/>
  <c r="AA5" i="12"/>
  <c r="W5" i="12"/>
  <c r="Z32" i="12"/>
  <c r="AD32" i="12"/>
  <c r="AH32" i="12"/>
  <c r="AL32" i="12"/>
  <c r="W32" i="12"/>
  <c r="AA32" i="12"/>
  <c r="AE32" i="12"/>
  <c r="AI32" i="12"/>
  <c r="X32" i="12"/>
  <c r="AB32" i="12"/>
  <c r="AF32" i="12"/>
  <c r="AJ32" i="12"/>
  <c r="AG32" i="12"/>
  <c r="AK32" i="12"/>
  <c r="Y32" i="12"/>
  <c r="AC32" i="12"/>
  <c r="W37" i="12"/>
  <c r="AA37" i="12"/>
  <c r="AE37" i="12"/>
  <c r="AI37" i="12"/>
  <c r="X37" i="12"/>
  <c r="AB37" i="12"/>
  <c r="AF37" i="12"/>
  <c r="AJ37" i="12"/>
  <c r="Y37" i="12"/>
  <c r="AC37" i="12"/>
  <c r="AG37" i="12"/>
  <c r="AK37" i="12"/>
  <c r="AD37" i="12"/>
  <c r="AH37" i="12"/>
  <c r="AL37" i="12"/>
  <c r="Z37" i="12"/>
  <c r="AH5" i="12"/>
  <c r="U50" i="12" l="1"/>
  <c r="V50" i="12"/>
  <c r="S51" i="12"/>
  <c r="V51" i="12"/>
  <c r="Q51" i="12"/>
  <c r="Q50" i="12"/>
  <c r="P50" i="12"/>
  <c r="T50" i="12"/>
  <c r="U51" i="12"/>
  <c r="O51" i="12"/>
  <c r="G51" i="12"/>
  <c r="R50" i="12"/>
  <c r="I51" i="12"/>
  <c r="R51" i="12"/>
  <c r="M51" i="12"/>
  <c r="K51" i="12"/>
  <c r="N50" i="12"/>
  <c r="I50" i="12"/>
  <c r="M50" i="12"/>
  <c r="N51" i="12"/>
  <c r="L50" i="12"/>
  <c r="J50" i="12"/>
  <c r="J51" i="12"/>
  <c r="H50" i="12"/>
  <c r="K50" i="12"/>
  <c r="S50" i="12"/>
  <c r="H51" i="12"/>
  <c r="T51" i="12"/>
  <c r="G50" i="12"/>
  <c r="O50" i="12"/>
  <c r="L51" i="12"/>
  <c r="P51" i="12"/>
  <c r="AH47" i="12"/>
  <c r="AK47" i="12"/>
  <c r="X47" i="12"/>
  <c r="AA47" i="12"/>
  <c r="AD47" i="12"/>
  <c r="Y47" i="12"/>
  <c r="AB47" i="12"/>
  <c r="Z47" i="12"/>
  <c r="AG47" i="12"/>
  <c r="AJ47" i="12"/>
  <c r="W47" i="12"/>
  <c r="AE47" i="12"/>
  <c r="AL47" i="12"/>
  <c r="AC47" i="12"/>
  <c r="AF47" i="12"/>
  <c r="AI47" i="12"/>
  <c r="T52" i="12" l="1"/>
  <c r="AJ53" i="12" s="1"/>
  <c r="M52" i="12"/>
  <c r="AC53" i="12" s="1"/>
  <c r="U52" i="12"/>
  <c r="V52" i="12"/>
  <c r="AL53" i="12" s="1"/>
  <c r="S52" i="12"/>
  <c r="AI53" i="12" s="1"/>
  <c r="Q52" i="12"/>
  <c r="AG53" i="12" s="1"/>
  <c r="P52" i="12"/>
  <c r="AF53" i="12" s="1"/>
  <c r="R52" i="12"/>
  <c r="AH53" i="12" s="1"/>
  <c r="O52" i="12"/>
  <c r="AE53" i="12" s="1"/>
  <c r="G52" i="12"/>
  <c r="W53" i="12" s="1"/>
  <c r="I52" i="12"/>
  <c r="Y53" i="12" s="1"/>
  <c r="K52" i="12"/>
  <c r="AA53" i="12" s="1"/>
  <c r="AK53" i="12"/>
  <c r="N52" i="12"/>
  <c r="AD53" i="12" s="1"/>
  <c r="L52" i="12"/>
  <c r="AB53" i="12" s="1"/>
  <c r="H52" i="12"/>
  <c r="X53" i="12" s="1"/>
  <c r="J52" i="12"/>
  <c r="Z53" i="12" s="1"/>
</calcChain>
</file>

<file path=xl/comments1.xml><?xml version="1.0" encoding="utf-8"?>
<comments xmlns="http://schemas.openxmlformats.org/spreadsheetml/2006/main">
  <authors>
    <author>Catherine</author>
  </authors>
  <commentList>
    <comment ref="AL54" authorId="0" shapeId="0">
      <text>
        <r>
          <rPr>
            <b/>
            <sz val="9"/>
            <color indexed="81"/>
            <rFont val="Tahoma"/>
            <family val="2"/>
          </rPr>
          <t>Catherine:</t>
        </r>
        <r>
          <rPr>
            <sz val="9"/>
            <color indexed="81"/>
            <rFont val="Tahoma"/>
            <family val="2"/>
          </rPr>
          <t xml:space="preserve">
Numéro en Y pour le graphique de résultat</t>
        </r>
      </text>
    </comment>
  </commentList>
</comments>
</file>

<file path=xl/sharedStrings.xml><?xml version="1.0" encoding="utf-8"?>
<sst xmlns="http://schemas.openxmlformats.org/spreadsheetml/2006/main" count="335" uniqueCount="232">
  <si>
    <t>Éthique</t>
  </si>
  <si>
    <t>Approches</t>
  </si>
  <si>
    <t>Environnementaliste</t>
  </si>
  <si>
    <t>Économiciste</t>
  </si>
  <si>
    <t>Humaniste</t>
  </si>
  <si>
    <t>Écologiste</t>
  </si>
  <si>
    <t>Territoriale</t>
  </si>
  <si>
    <t>Politique</t>
  </si>
  <si>
    <t>Technoscientifique</t>
  </si>
  <si>
    <t>Stratégies</t>
  </si>
  <si>
    <t>Volontaire</t>
  </si>
  <si>
    <t>Autoritaire</t>
  </si>
  <si>
    <t>Pragmatique</t>
  </si>
  <si>
    <t>Planificatrice</t>
  </si>
  <si>
    <t>Endogène</t>
  </si>
  <si>
    <t>Exogène</t>
  </si>
  <si>
    <t>Prospective</t>
  </si>
  <si>
    <t>Rétrospective</t>
  </si>
  <si>
    <t>Réformatrice</t>
  </si>
  <si>
    <t>Transformatrice</t>
  </si>
  <si>
    <t>Intégrée</t>
  </si>
  <si>
    <t>Direction</t>
  </si>
  <si>
    <t>Cadre</t>
  </si>
  <si>
    <t>Participation</t>
  </si>
  <si>
    <t>Gestion</t>
  </si>
  <si>
    <t>Dépendance</t>
  </si>
  <si>
    <t>Intégration</t>
  </si>
  <si>
    <t>Adaptation</t>
  </si>
  <si>
    <t xml:space="preserve"> +Descendante</t>
  </si>
  <si>
    <t xml:space="preserve"> -Ascendante</t>
  </si>
  <si>
    <t>Prescriptif</t>
  </si>
  <si>
    <t>Prévisionnelle</t>
  </si>
  <si>
    <t>Parrallèle</t>
  </si>
  <si>
    <t>A_Environnmentaliste</t>
  </si>
  <si>
    <t>A_Économiciste</t>
  </si>
  <si>
    <t>A_Humaniste</t>
  </si>
  <si>
    <t>A_Territoriale</t>
  </si>
  <si>
    <t>A_Politique</t>
  </si>
  <si>
    <t>A_Technoscientifique</t>
  </si>
  <si>
    <t>A_Éthique</t>
  </si>
  <si>
    <t>S1_Descendante</t>
  </si>
  <si>
    <t>S1_Ascendante</t>
  </si>
  <si>
    <t>S3_Participative</t>
  </si>
  <si>
    <t>S3_Autoritaire</t>
  </si>
  <si>
    <t>S4_Pragmatique</t>
  </si>
  <si>
    <t>S4_Planificatrice</t>
  </si>
  <si>
    <t>S5_Endogène</t>
  </si>
  <si>
    <t>S5_Exogène</t>
  </si>
  <si>
    <t>S6_Réstrospective</t>
  </si>
  <si>
    <t>S7_Réformatrice</t>
  </si>
  <si>
    <t>S7_Transformatrice</t>
  </si>
  <si>
    <t>S8_Intégrée</t>
  </si>
  <si>
    <t>S8_Parallèle</t>
  </si>
  <si>
    <t>RÉPONSES</t>
  </si>
  <si>
    <t>Fortement en désaccord</t>
  </si>
  <si>
    <t>Plutôt en désaccord</t>
  </si>
  <si>
    <t>Neutre</t>
  </si>
  <si>
    <t>Plutôt d'accord</t>
  </si>
  <si>
    <t>Fortement d'accord</t>
  </si>
  <si>
    <t>Liste d'affirmations relatives aux différentes représentations du développement durable</t>
  </si>
  <si>
    <t>Votre rescenti</t>
  </si>
  <si>
    <t>Somme positif</t>
  </si>
  <si>
    <t>Somme négatif</t>
  </si>
  <si>
    <t>total positif</t>
  </si>
  <si>
    <t>Total négatif</t>
  </si>
  <si>
    <t>MIN possible</t>
  </si>
  <si>
    <t>total positif *2</t>
  </si>
  <si>
    <t>Total négatif *2</t>
  </si>
  <si>
    <t>Total absolu *2</t>
  </si>
  <si>
    <t>Écart total possible</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</si>
  <si>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</si>
  <si>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</si>
  <si>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</si>
  <si>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</si>
  <si>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</si>
  <si>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</si>
  <si>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</si>
  <si>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</si>
  <si>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</si>
  <si>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</si>
  <si>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</si>
  <si>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</si>
  <si>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</si>
  <si>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</si>
  <si>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</si>
  <si>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</si>
  <si>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</si>
  <si>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</si>
  <si>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</si>
  <si>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</si>
  <si>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</si>
  <si>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</si>
  <si>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</si>
  <si>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</si>
  <si>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</si>
  <si>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</si>
  <si>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</si>
  <si>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</si>
  <si>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</si>
  <si>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</si>
  <si>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</si>
  <si>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</si>
  <si>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 xml:space="preserve">Vous avez répondu à </t>
  </si>
  <si>
    <t>des questions.</t>
  </si>
  <si>
    <t>MAX possible</t>
  </si>
  <si>
    <t>Commentaires ou interrogations sur la question</t>
  </si>
  <si>
    <t>ID</t>
  </si>
  <si>
    <t>#Q?</t>
  </si>
  <si>
    <t>S2_Prescriptif</t>
  </si>
  <si>
    <t>S2_Volontaire</t>
  </si>
  <si>
    <t>S6_Prévisionnelle</t>
  </si>
  <si>
    <t xml:space="preserve">Les projets doivent être réfléchis, développés et réalisés POUR et AVEC les gens, en visant prioritairement l’amélioration des conditions de vie du plus grand nombre. </t>
  </si>
  <si>
    <t>Il est nécessaire de toujours veiller au respect de l'intégrité de l'environnement naturel lors du développement et de la réalisation de projets.</t>
  </si>
  <si>
    <t>A_Systémique</t>
  </si>
  <si>
    <t>Les enjeux sociaux, écologiques, économiques, politiques, culturels et éthiques sont interreliés, ils s’interinfluencent et doivent être abordés en considérant leur interdépendance.</t>
  </si>
  <si>
    <t xml:space="preserve">L’identification de valeurs partagées, dans une organisation ou dans un groupe d’individus, permet d’agir collectivement vers un objectif commun d’amélioration, en concordance avec ces valeurs collectives.  </t>
  </si>
  <si>
    <t>S1001</t>
  </si>
  <si>
    <t>S1002</t>
  </si>
  <si>
    <t>S1003</t>
  </si>
  <si>
    <t>S1004</t>
  </si>
  <si>
    <t>S1005</t>
  </si>
  <si>
    <t>S1006</t>
  </si>
  <si>
    <t>S1007</t>
  </si>
  <si>
    <t>S1008</t>
  </si>
  <si>
    <t>S1009</t>
  </si>
  <si>
    <t>S1010</t>
  </si>
  <si>
    <t>S1011</t>
  </si>
  <si>
    <t>S1012</t>
  </si>
  <si>
    <t>S1013</t>
  </si>
  <si>
    <t>S1014</t>
  </si>
  <si>
    <t>S1015</t>
  </si>
  <si>
    <t>S1016</t>
  </si>
  <si>
    <t>La technologie permet à l’humain de poursuivre son développement tout en limitant son impact sur l'environnement et sur les autres humains.</t>
  </si>
  <si>
    <t>A1001</t>
  </si>
  <si>
    <t>A1002</t>
  </si>
  <si>
    <t>A1003</t>
  </si>
  <si>
    <t>A1004</t>
  </si>
  <si>
    <t>A1005</t>
  </si>
  <si>
    <t>A1006</t>
  </si>
  <si>
    <t>A1007</t>
  </si>
  <si>
    <t>A1008</t>
  </si>
  <si>
    <t>A1009</t>
  </si>
  <si>
    <t>A1010</t>
  </si>
  <si>
    <t>A1011</t>
  </si>
  <si>
    <t>A1012</t>
  </si>
  <si>
    <t>A1013</t>
  </si>
  <si>
    <t>A1014</t>
  </si>
  <si>
    <t>A1015</t>
  </si>
  <si>
    <t>A1016</t>
  </si>
  <si>
    <t>#Q</t>
  </si>
  <si>
    <t>Les stratégies de mise en œuvre de projets ou de démarches : modalités et mécanismes</t>
  </si>
  <si>
    <t>Concepts clés</t>
  </si>
  <si>
    <t>(NE PAS MODIFIER CES COLONNES AVEC LE TRI DES QUESTIONS)</t>
  </si>
  <si>
    <t>Libellés</t>
  </si>
  <si>
    <t>STRATÉGIES Pointage absolu</t>
  </si>
  <si>
    <t>APPROCHES Pointage absolu</t>
  </si>
  <si>
    <t>APPROCHES + STRATÉGIES : Total absolu</t>
  </si>
  <si>
    <t>Vos approches</t>
  </si>
  <si>
    <t>Les stratégies de participation</t>
  </si>
  <si>
    <t>Les stratégies de gestion</t>
  </si>
  <si>
    <t>Les stratégies d'intégration</t>
  </si>
  <si>
    <t>Les stratégies d'adaptation</t>
  </si>
  <si>
    <r>
      <t>Les outils économiques et les mécanismes du marché (taxes, redevances, marché du carbone, etc.) peuvent être utilisés afin</t>
    </r>
    <r>
      <rPr>
        <sz val="11"/>
        <color rgb="FF000000"/>
        <rFont val="Calibri"/>
        <family val="2"/>
        <scheme val="minor"/>
      </rPr>
      <t xml:space="preserve"> d'intégrer convenablement les considérations sociales et environnementales dans les projets et les organisations.</t>
    </r>
  </si>
  <si>
    <t>Il est possible de compenser des impacts négatifs sur la nature ou sur des groupes humains en payant des compensations financières.</t>
  </si>
  <si>
    <t>Il est nécessaire d'assurer une cohérence entre les diverses démarches et projets qui se déploient sur un même territoire.</t>
  </si>
  <si>
    <r>
      <t>L’acquisition de connaissances nouvelles, l</t>
    </r>
    <r>
      <rPr>
        <sz val="11"/>
        <color rgb="FF000000"/>
        <rFont val="Calibri"/>
        <family val="2"/>
        <scheme val="minor"/>
      </rPr>
      <t>'innovation, la recherche et le développement technologique permettent de trouver des solutions aux problématiques sociales, environnementales et économiques rencontrées dans nos sociétés.</t>
    </r>
  </si>
  <si>
    <t>Les démarches ou les projets de transformation devraient être initiés et conçus par les organisations, en fonction de leurs références, de leurs modes de fonctionnement et de leurs priorités.</t>
  </si>
  <si>
    <t>Les démarches de transformation devraient suivre des cadres de référence règlementaires, normatifs ou des prescriptions établies, et se baser sur des processus, objectifs et cibles reconnues par des organisations externes.</t>
  </si>
  <si>
    <r>
      <t xml:space="preserve">Les démarches ou les projets de transformation </t>
    </r>
    <r>
      <rPr>
        <sz val="11"/>
        <color rgb="FF000000"/>
        <rFont val="Calibri"/>
        <family val="2"/>
        <scheme val="minor"/>
      </rPr>
      <t xml:space="preserve">devraient émaner des gens le plus proches de la base, des employés ou des citoyens, qui connaissent les réalités et les besoins du terrain. </t>
    </r>
  </si>
  <si>
    <t xml:space="preserve">Les démarches ou les projets de transformation devraient être définis, conçus et réalisés en impliquant le plus grand nombre de parties prenantes possible, par des mécanismes participatifs et collaboratifs. </t>
  </si>
  <si>
    <r>
      <t xml:space="preserve">Les transformations dans une organisation progressent plus efficacement par un </t>
    </r>
    <r>
      <rPr>
        <sz val="11"/>
        <color rgb="FF000000"/>
        <rFont val="Calibri"/>
        <family val="2"/>
        <scheme val="minor"/>
      </rPr>
      <t xml:space="preserve"> cumul d’initiatives et de projets, choisis selon les opportunités ou les urgences. </t>
    </r>
  </si>
  <si>
    <t>Les transformations dans une organisation progressent plus efficacement dans un processus de planification rigoureux, à l’aide d’outils de gestion stratégique qui favorisent une démarche adaptative d’amélioration continue.</t>
  </si>
  <si>
    <t>Les démarches ou les projets de transformation devraient être pilotés par un leader fort et une équipe restreinte, qui vont donner une direction claire au projet et favoriser une mise en œuvre rapide.</t>
  </si>
  <si>
    <t>Pour progresser efficacement dans une démarche de transformation, il est nécessaire d’avoir une vision claire et explicite du futur souhaité, et ensuite d’imaginer des moyens pour atteindre cette vision commune de l’avenir.</t>
  </si>
  <si>
    <r>
      <t xml:space="preserve">Il est préférable de piloter des démarches de transformation </t>
    </r>
    <r>
      <rPr>
        <sz val="11"/>
        <color rgb="FF000000"/>
        <rFont val="Calibri"/>
        <family val="2"/>
        <scheme val="minor"/>
      </rPr>
      <t xml:space="preserve">progressivement, dans une perspective d’amélioration continue, en respectant la capacité de changement des individus et des organisations. </t>
    </r>
  </si>
  <si>
    <r>
      <t xml:space="preserve">Il est nécessaire de piloter des démarches de transformation </t>
    </r>
    <r>
      <rPr>
        <sz val="11"/>
        <color rgb="FF000000"/>
        <rFont val="Calibri"/>
        <family val="2"/>
        <scheme val="minor"/>
      </rPr>
      <t xml:space="preserve">en visant des modifications rapides, profondes et complètes de nos façons de faire. </t>
    </r>
  </si>
  <si>
    <r>
      <t xml:space="preserve">Les démarches et les projets de transformation </t>
    </r>
    <r>
      <rPr>
        <sz val="11"/>
        <color rgb="FF000000"/>
        <rFont val="Calibri"/>
        <family val="2"/>
        <scheme val="minor"/>
      </rPr>
      <t>progressent plus efficacement</t>
    </r>
    <r>
      <rPr>
        <sz val="11"/>
        <color theme="1"/>
        <rFont val="Calibri"/>
        <family val="2"/>
        <scheme val="minor"/>
      </rPr>
      <t xml:space="preserve"> s’ils sont intégrés de manière systématique et complète dans les activités de gestion de l’organisation.</t>
    </r>
  </si>
  <si>
    <r>
      <t xml:space="preserve">Les démarches et les projets de transformation </t>
    </r>
    <r>
      <rPr>
        <sz val="11"/>
        <color rgb="FF000000"/>
        <rFont val="Calibri"/>
        <family val="2"/>
        <scheme val="minor"/>
      </rPr>
      <t>progressent plus efficacement</t>
    </r>
    <r>
      <rPr>
        <sz val="11"/>
        <color theme="1"/>
        <rFont val="Calibri"/>
        <family val="2"/>
        <scheme val="minor"/>
      </rPr>
      <t xml:space="preserve"> s’ils sont abordés dans une démarche spécifique, menée en parallèle aux autres activités de gestion de l’organisation.</t>
    </r>
  </si>
  <si>
    <t>Les projets et les organisations doivent diminuer leur utilisation des ressources naturelles et limiter l'impact de leurs déchets sur les écosystèmes.</t>
  </si>
  <si>
    <t>Pour piloter efficacement des démarches ou des projets de transformation, il est nécessaire de se baser sur une analyse rigoureuse des informations passées, des tendances et des scénarios prévisionnels, afin d’agir en adéquation avec les enjeux actuels.</t>
  </si>
  <si>
    <t>Votre ressenti</t>
  </si>
  <si>
    <t>Les approches pour aborder les transformations : Philosophies de mise en œuvre</t>
  </si>
  <si>
    <t>Les individus et les collectivités doivent se prendre en main, s'outiller et agir pour être partie prenante des démarches de transformation</t>
  </si>
  <si>
    <t xml:space="preserve">Les processus de transformation doivent être encadrés par des outils de gestion, d’orientation, d’aide à la décision, de suivi et de communication. </t>
  </si>
  <si>
    <t>Lorsqu’il est question de démarche de transformation ou d'amélioration continue, il faudrait toujours avoir une vision large, globale et systémique.</t>
  </si>
  <si>
    <t>Une démarche de transformation doit être adaptée aux enjeux locaux, aux besoins et aux réalités des collectivités qui accueillent le projet ou l’organisation.</t>
  </si>
  <si>
    <t>La transformation est plus efficace si elle est intégrée directement dans les processus de gestion des projets ou des organisations, et s'il est porté par des personnes-clés.</t>
  </si>
  <si>
    <t>Les membres d'une organisation devraient identifier et discuter des valeurs qui guident leurs démarches et actions de transformation.</t>
  </si>
  <si>
    <t>Les démarches de transformation ont une portée beaucoup plus grande lorsqu'elles sont décidées et prises en charge par les dirigeants et les décideurs.</t>
  </si>
  <si>
    <r>
      <t>Une organisation qui veut mettre en place une démarche ou un projet de transformation devrait avant tout compter sur ses propres capacités et sur ses ressources internes</t>
    </r>
    <r>
      <rPr>
        <sz val="11"/>
        <color rgb="FF000000"/>
        <rFont val="Calibri"/>
        <family val="2"/>
        <scheme val="minor"/>
      </rPr>
      <t xml:space="preserve"> (ressources financières, compétences et leadership internes).</t>
    </r>
  </si>
  <si>
    <r>
      <t>Une organisation qui veut mettre en place une démarche ou un projet de transformation devrait</t>
    </r>
    <r>
      <rPr>
        <sz val="11"/>
        <color rgb="FF000000"/>
        <rFont val="Calibri"/>
        <family val="2"/>
        <scheme val="minor"/>
      </rPr>
      <t xml:space="preserve"> mobiliser des ressources externes à l’organisation (outils, technologies,  subventions, expertises d’autres firmes).</t>
    </r>
  </si>
  <si>
    <t>Le cadre des stratégies</t>
  </si>
  <si>
    <t>La direction des stratégies</t>
  </si>
  <si>
    <t>Économiste</t>
  </si>
  <si>
    <t xml:space="preserve"> </t>
  </si>
  <si>
    <t xml:space="preserve">Le système écomonique actuel peut permettre de gérer les enjeux sociaux et environnementaux. </t>
  </si>
  <si>
    <t>Philosophie d'action</t>
  </si>
  <si>
    <t xml:space="preserve">L’intégrité des écosystèmes et de la biosphère est une condition incontournable d'un développement durable. </t>
  </si>
  <si>
    <t xml:space="preserve">Les activités humaines doivent avoir un impact minimal sur l'environnement naturel (sol, eau, air et vivant). Des actions environnementales permettent de limiter l'usage des ressources naturelles et de gérer au mieux les matières résiduelles. </t>
  </si>
  <si>
    <t>Systémique</t>
  </si>
  <si>
    <t xml:space="preserve">Les humains sont les moteurs des transformations sociales. </t>
  </si>
  <si>
    <t xml:space="preserve">Une vision systémique, globale et intégrée permet d'opérer des transformations plus complètes et pertinentes. </t>
  </si>
  <si>
    <t>Toutes les dimensions du développement (économique, écologique, sociale, humaine, politique, éthique, culturelle, etc.) sont interreliées et interdépendantes. Il faut opérer une gestion intégrée des multiples enjeux liés aux activités humaines.</t>
  </si>
  <si>
    <t xml:space="preserve">Chaque territoire possède ses caractéristiques spécifiques, chaque contexte est particulier. L’adaptation locale des processus et outils, selon les besoins et priorités, augmente les chances de succès d’une démarche de transformation. </t>
  </si>
  <si>
    <t xml:space="preserve">Les démarches de transformation visent directement les processus de gestion des projets ou des organisations.  Il est possible d'utiliser des outils d’orientation, de priorisation, d’aide à la décision, de gestion, de suivi et de communication. </t>
  </si>
  <si>
    <t xml:space="preserve">La connaissance des dynamiques humaines et naturelles permet de comprendre les problématiques pour identifier des solutions appropriées. La recherche et le développement mènent à des innovations technologiques pertinentes.  </t>
  </si>
  <si>
    <t>L’intégration des transformations s'opère dans les processus décisionnels et les processus de gestion.</t>
  </si>
  <si>
    <t>La recherche, la connaissance et l’innovation technologique permettent de régler les problèmes sociaux et environnementaux.</t>
  </si>
  <si>
    <t xml:space="preserve">L’identification de valeurs partagées permet d’agir collectivement vers un objectif commun. </t>
  </si>
  <si>
    <r>
      <rPr>
        <b/>
        <sz val="12"/>
        <color theme="1"/>
        <rFont val="Calibri"/>
        <family val="2"/>
        <scheme val="minor"/>
      </rPr>
      <t>Ascendante</t>
    </r>
    <r>
      <rPr>
        <sz val="12"/>
        <color theme="1"/>
        <rFont val="Calibri"/>
        <family val="2"/>
        <scheme val="minor"/>
      </rPr>
      <t xml:space="preserve">: Les gens sur le terrain décident des objectifs prioritaires et des actions à prendre. La mise en œuvre est  appuyée par la direction. </t>
    </r>
  </si>
  <si>
    <r>
      <rPr>
        <b/>
        <sz val="12"/>
        <color theme="1"/>
        <rFont val="Calibri"/>
        <family val="2"/>
        <scheme val="minor"/>
      </rPr>
      <t>Descendante</t>
    </r>
    <r>
      <rPr>
        <sz val="12"/>
        <color theme="1"/>
        <rFont val="Calibri"/>
        <family val="2"/>
        <scheme val="minor"/>
      </rPr>
      <t xml:space="preserve">: Le sommet décisionnel identifie les problématiques et coordonne des actions locales ou sectorielles à mettre en œuvre. </t>
    </r>
  </si>
  <si>
    <r>
      <rPr>
        <b/>
        <sz val="12"/>
        <color theme="1"/>
        <rFont val="Calibri"/>
        <family val="2"/>
        <scheme val="minor"/>
      </rPr>
      <t>Prescriptif</t>
    </r>
    <r>
      <rPr>
        <sz val="12"/>
        <color theme="1"/>
        <rFont val="Calibri"/>
        <family val="2"/>
        <scheme val="minor"/>
      </rPr>
      <t>: Une organisation externe sert de référence en proposant un cadre de mise en œuvre. Cette tierce partie fixe les objectifs et les cibles et exige une reddition de comptes.</t>
    </r>
  </si>
  <si>
    <r>
      <rPr>
        <b/>
        <sz val="12"/>
        <color theme="1"/>
        <rFont val="Calibri"/>
        <family val="2"/>
        <scheme val="minor"/>
      </rPr>
      <t>Volontaire</t>
    </r>
    <r>
      <rPr>
        <sz val="12"/>
        <color theme="1"/>
        <rFont val="Calibri"/>
        <family val="2"/>
        <scheme val="minor"/>
      </rPr>
      <t>: La démarche est conçue à l’interne, sans suivre de cadre prescrit. L’organisation n’a pas de comptes à rendre qà l'externe.</t>
    </r>
  </si>
  <si>
    <r>
      <rPr>
        <b/>
        <sz val="12"/>
        <color theme="1"/>
        <rFont val="Calibri"/>
        <family val="2"/>
        <scheme val="minor"/>
      </rPr>
      <t>Autoritaire</t>
    </r>
    <r>
      <rPr>
        <sz val="12"/>
        <color theme="1"/>
        <rFont val="Calibri"/>
        <family val="2"/>
        <scheme val="minor"/>
      </rPr>
      <t>: Les objectifs, priorités et mécanismes de mise en œuvre sont imposés par un responsable ou par un secteur de l’organisation, avec peu de participation.</t>
    </r>
  </si>
  <si>
    <r>
      <rPr>
        <b/>
        <sz val="12"/>
        <color theme="1"/>
        <rFont val="Calibri"/>
        <family val="2"/>
        <scheme val="minor"/>
      </rPr>
      <t>Participative</t>
    </r>
    <r>
      <rPr>
        <sz val="12"/>
        <color theme="1"/>
        <rFont val="Calibri"/>
        <family val="2"/>
        <scheme val="minor"/>
      </rPr>
      <t>: L’implication active des parties prenantes aux processus décisionnels est favorisée pour intégrer au mieux les aspirations, les valeurs et les motivations de celles-ci.</t>
    </r>
  </si>
  <si>
    <r>
      <rPr>
        <b/>
        <sz val="12"/>
        <color theme="1"/>
        <rFont val="Calibri"/>
        <family val="2"/>
        <scheme val="minor"/>
      </rPr>
      <t>Planificatrice</t>
    </r>
    <r>
      <rPr>
        <sz val="12"/>
        <color theme="1"/>
        <rFont val="Calibri"/>
        <family val="2"/>
        <scheme val="minor"/>
      </rPr>
      <t>: Le recours aux outils de planification et de gestion stratégiques favorise une démarche structurée d’amélioration continue.</t>
    </r>
  </si>
  <si>
    <r>
      <rPr>
        <b/>
        <sz val="12"/>
        <color theme="1"/>
        <rFont val="Calibri"/>
        <family val="2"/>
        <scheme val="minor"/>
      </rPr>
      <t>Pragmatique</t>
    </r>
    <r>
      <rPr>
        <sz val="12"/>
        <color theme="1"/>
        <rFont val="Calibri"/>
        <family val="2"/>
        <scheme val="minor"/>
      </rPr>
      <t>: Le développement durable progresse par cumul d’initiatives et de projets, de manière spontanée, selon les urgences et les opportunités.</t>
    </r>
  </si>
  <si>
    <r>
      <rPr>
        <b/>
        <sz val="12"/>
        <color theme="1"/>
        <rFont val="Calibri"/>
        <family val="2"/>
        <scheme val="minor"/>
      </rPr>
      <t>Parallèle:</t>
    </r>
    <r>
      <rPr>
        <sz val="12"/>
        <color theme="1"/>
        <rFont val="Calibri"/>
        <family val="2"/>
        <scheme val="minor"/>
      </rPr>
      <t xml:space="preserve"> La démarche de transformation est réfléchie, définie et mise en œuvre de manière parallèle et distincte des autres activités de gestion de l'organisation.</t>
    </r>
  </si>
  <si>
    <r>
      <rPr>
        <b/>
        <sz val="12"/>
        <color theme="1"/>
        <rFont val="Calibri"/>
        <family val="2"/>
        <scheme val="minor"/>
      </rPr>
      <t>Transformatrice:</t>
    </r>
    <r>
      <rPr>
        <sz val="12"/>
        <color theme="1"/>
        <rFont val="Calibri"/>
        <family val="2"/>
        <scheme val="minor"/>
      </rPr>
      <t xml:space="preserve"> La démarche de transformation est mise en place dans un mode de rupture, et modifiant rapidement et en profondeur les modes de fonctionnement organisationnel ou collectif.</t>
    </r>
  </si>
  <si>
    <r>
      <rPr>
        <b/>
        <sz val="12"/>
        <color theme="1"/>
        <rFont val="Calibri"/>
        <family val="2"/>
        <scheme val="minor"/>
      </rPr>
      <t>Réformatrice:</t>
    </r>
    <r>
      <rPr>
        <sz val="12"/>
        <color theme="1"/>
        <rFont val="Calibri"/>
        <family val="2"/>
        <scheme val="minor"/>
      </rPr>
      <t xml:space="preserve"> Le démarche de changement progresse de façon évolutive, par le principe de l’amélioration continue, de façon ouverte et progressive, en respectant le rythme des individus et des organisations. </t>
    </r>
  </si>
  <si>
    <t xml:space="preserve">La prospérité économique demeure une préoccupation importante. Les outils économiques et les outils de marché sont vus comme des instruments utiles dans les processus de transformation. </t>
  </si>
  <si>
    <t xml:space="preserve">Les individus doivent être impliqués et mis en action dans les processus de transformation. Il est possible d'informer, de sensibiliser, de mobiliser et de former les personnes pour qu'ils deviennent des acteurs du changement. </t>
  </si>
  <si>
    <t>Les processus de transformations doivent être flexibles et adaptés aux réalités des milieux où ils s'implantent.</t>
  </si>
  <si>
    <t xml:space="preserve">La transformation doit être guidée par l'application de valeurs communes et partagées (responsabilité, respect, intégrité, transparence, solidarité, exemplarité). L'identification de ces valeurs passe par le dialogue entre les acteurs. </t>
  </si>
  <si>
    <t>Dépendance des stratégies</t>
  </si>
  <si>
    <r>
      <rPr>
        <b/>
        <sz val="12"/>
        <color theme="1"/>
        <rFont val="Calibri"/>
        <family val="2"/>
        <scheme val="minor"/>
      </rPr>
      <t>Exogène:</t>
    </r>
    <r>
      <rPr>
        <sz val="12"/>
        <color theme="1"/>
        <rFont val="Calibri"/>
        <family val="2"/>
        <scheme val="minor"/>
      </rPr>
      <t xml:space="preserve"> L'organisation ou le territoire mobilise et peut dépendre des ressources externes (financière, humaine et technique). Peu de ressources internes sont mobilisées.</t>
    </r>
  </si>
  <si>
    <r>
      <rPr>
        <b/>
        <sz val="12"/>
        <color theme="1"/>
        <rFont val="Calibri"/>
        <family val="2"/>
        <scheme val="minor"/>
      </rPr>
      <t>Endogène</t>
    </r>
    <r>
      <rPr>
        <sz val="12"/>
        <color theme="1"/>
        <rFont val="Calibri"/>
        <family val="2"/>
        <scheme val="minor"/>
      </rPr>
      <t>: La démarche est menée à partir des ressources internes à l’organisation ou au territoire, de façon autonome, avec peu de recours à des ressources extérieures.</t>
    </r>
  </si>
  <si>
    <r>
      <rPr>
        <b/>
        <sz val="12"/>
        <color theme="1"/>
        <rFont val="Calibri"/>
        <family val="2"/>
        <scheme val="minor"/>
      </rPr>
      <t>Prévisionnelle:</t>
    </r>
    <r>
      <rPr>
        <sz val="12"/>
        <color theme="1"/>
        <rFont val="Calibri"/>
        <family val="2"/>
        <scheme val="minor"/>
      </rPr>
      <t xml:space="preserve"> Les informations passées et présentes sont analysées afin d’identifier des tendances à partir desquelles des scénarios futurs sont élaborés. Cette analyse prévisionnelle guide le choix des actions. </t>
    </r>
  </si>
  <si>
    <r>
      <rPr>
        <b/>
        <sz val="12"/>
        <color theme="1"/>
        <rFont val="Calibri"/>
        <family val="2"/>
        <scheme val="minor"/>
      </rPr>
      <t>Intégrée:</t>
    </r>
    <r>
      <rPr>
        <sz val="12"/>
        <color theme="1"/>
        <rFont val="Calibri"/>
        <family val="2"/>
        <scheme val="minor"/>
      </rPr>
      <t xml:space="preserve"> Les valeurs et les principes de guidant l'organisation et les individus teinte la démarche qui s'intègre dans toutes les actions et les processus de l'organisation.</t>
    </r>
  </si>
  <si>
    <t>Les stratégies de prospective</t>
  </si>
  <si>
    <r>
      <rPr>
        <b/>
        <sz val="12"/>
        <color theme="1"/>
        <rFont val="Calibri"/>
        <family val="2"/>
        <scheme val="minor"/>
      </rPr>
      <t xml:space="preserve">Rétrospective : </t>
    </r>
    <r>
      <rPr>
        <sz val="12"/>
        <color theme="1"/>
        <rFont val="Calibri"/>
        <family val="2"/>
        <scheme val="minor"/>
      </rPr>
      <t xml:space="preserve">L'élaboration d'une vision partagée du futur souhaité oriente le choix des priorités, des stratégies et des actions à mettre en place. </t>
    </r>
  </si>
  <si>
    <t>Vos résultats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</si>
</sst>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b/>
      <u/>
      <sz val="11"/>
      <name val="Calibri"/>
      <family val="2"/>
      <scheme val="minor"/>
    </font>
    <font>
      <sz val="11"/>
      <color rgb="FF000000"/>
      <name val="Calibri"/>
      <family val="2"/>
      <scheme val="minor"/>
    </font>
    <font>
      <sz val="9"/>
      <color indexed="81"/>
      <name val="Tahoma"/>
      <family val="2"/>
    </font>
    <font>
      <b/>
      <sz val="9"/>
      <color indexed="81"/>
      <name val="Tahoma"/>
      <family val="2"/>
    </font>
    <font>
      <sz val="11"/>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2" fillId="0" borderId="0" applyFont="0" applyFill="0" applyBorder="0" applyAlignment="0" applyProtection="0"/>
  </cellStyleXfs>
  <cellXfs count="13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1" xfId="0" applyBorder="1"/>
    <xf numFmtId="0" fontId="0" fillId="0" borderId="0" xfId="0" applyBorder="1"/>
    <xf numFmtId="0" fontId="1" fillId="0" borderId="2" xfId="0" applyFont="1" applyBorder="1"/>
    <xf numFmtId="0" fontId="0" fillId="0" borderId="2" xfId="0" applyBorder="1"/>
    <xf numFmtId="0" fontId="1" fillId="0" borderId="0" xfId="0" applyFont="1" applyAlignment="1">
      <alignment horizontal="left"/>
    </xf>
    <xf numFmtId="0" fontId="0" fillId="3" borderId="0" xfId="0" applyFill="1"/>
    <xf numFmtId="0" fontId="0" fillId="4" borderId="0" xfId="0" applyFill="1"/>
    <xf numFmtId="0" fontId="1" fillId="3" borderId="2" xfId="0" applyFont="1" applyFill="1" applyBorder="1" applyAlignment="1">
      <alignment horizontal="center"/>
    </xf>
    <xf numFmtId="0" fontId="1" fillId="3" borderId="0" xfId="0" applyFont="1" applyFill="1" applyAlignment="1">
      <alignment horizontal="center"/>
    </xf>
    <xf numFmtId="0" fontId="1" fillId="3" borderId="0" xfId="0" applyFont="1" applyFill="1" applyAlignment="1">
      <alignment horizontal="left"/>
    </xf>
    <xf numFmtId="0" fontId="0" fillId="3" borderId="2" xfId="0" applyFill="1" applyBorder="1" applyAlignment="1">
      <alignment horizontal="center"/>
    </xf>
    <xf numFmtId="0" fontId="0" fillId="3" borderId="0" xfId="0" applyFill="1" applyAlignment="1">
      <alignment horizontal="center"/>
    </xf>
    <xf numFmtId="0" fontId="1" fillId="3" borderId="0" xfId="0" applyFont="1" applyFill="1" applyBorder="1"/>
    <xf numFmtId="0" fontId="1" fillId="3" borderId="2" xfId="0" applyFont="1" applyFill="1" applyBorder="1"/>
    <xf numFmtId="0" fontId="1" fillId="3" borderId="0" xfId="0" applyFont="1" applyFill="1"/>
    <xf numFmtId="9" fontId="0" fillId="3" borderId="0" xfId="1" applyFont="1" applyFill="1"/>
    <xf numFmtId="0" fontId="1"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center" vertical="center"/>
    </xf>
    <xf numFmtId="0" fontId="1" fillId="2" borderId="5" xfId="0" applyFont="1" applyFill="1" applyBorder="1" applyAlignment="1">
      <alignment horizontal="center" vertical="center"/>
    </xf>
    <xf numFmtId="0" fontId="0" fillId="2" borderId="6" xfId="0" applyFill="1" applyBorder="1" applyAlignment="1">
      <alignment horizontal="left" vertical="center"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7" borderId="0" xfId="0" applyFill="1"/>
    <xf numFmtId="0" fontId="1" fillId="0" borderId="2" xfId="0" applyFont="1" applyBorder="1" applyAlignment="1">
      <alignment horizontal="left"/>
    </xf>
    <xf numFmtId="0" fontId="0" fillId="3" borderId="2" xfId="0" applyFill="1" applyBorder="1"/>
    <xf numFmtId="9" fontId="0" fillId="3" borderId="2" xfId="1" applyFont="1" applyFill="1" applyBorder="1"/>
    <xf numFmtId="0" fontId="0" fillId="7" borderId="0" xfId="0" applyFill="1" applyAlignment="1">
      <alignment horizontal="left" vertical="center"/>
    </xf>
    <xf numFmtId="0" fontId="1" fillId="7" borderId="0" xfId="0" applyFont="1" applyFill="1" applyAlignment="1">
      <alignment horizontal="left" vertical="center"/>
    </xf>
    <xf numFmtId="0" fontId="1" fillId="7" borderId="0" xfId="0" applyFont="1" applyFill="1" applyAlignment="1">
      <alignment horizontal="center" vertical="center"/>
    </xf>
    <xf numFmtId="0" fontId="0" fillId="7" borderId="0" xfId="0" applyFill="1" applyAlignment="1">
      <alignment horizontal="left" vertical="center" wrapText="1"/>
    </xf>
    <xf numFmtId="0" fontId="1" fillId="6" borderId="14" xfId="0" applyFont="1" applyFill="1" applyBorder="1" applyAlignment="1">
      <alignment horizontal="left" vertical="center" wrapText="1"/>
    </xf>
    <xf numFmtId="0" fontId="1" fillId="7" borderId="0" xfId="0" applyFont="1" applyFill="1"/>
    <xf numFmtId="0" fontId="0" fillId="0" borderId="0" xfId="0" applyAlignment="1">
      <alignment vertical="center" wrapText="1"/>
    </xf>
    <xf numFmtId="0" fontId="0" fillId="0" borderId="0" xfId="0" applyAlignment="1"/>
    <xf numFmtId="0" fontId="0" fillId="0" borderId="1" xfId="0" applyBorder="1" applyAlignment="1"/>
    <xf numFmtId="0" fontId="0" fillId="0" borderId="2" xfId="0" applyBorder="1" applyAlignment="1"/>
    <xf numFmtId="0" fontId="0" fillId="3" borderId="0" xfId="0" applyFill="1" applyAlignment="1"/>
    <xf numFmtId="0" fontId="0" fillId="3" borderId="2" xfId="0" applyFill="1" applyBorder="1" applyAlignment="1"/>
    <xf numFmtId="0" fontId="0" fillId="0" borderId="0" xfId="0" applyFill="1" applyAlignment="1">
      <alignment horizontal="left" vertical="center"/>
    </xf>
    <xf numFmtId="0" fontId="0" fillId="0" borderId="0" xfId="0" applyFill="1" applyAlignment="1">
      <alignment vertical="center" wrapText="1"/>
    </xf>
    <xf numFmtId="0" fontId="0" fillId="4" borderId="0" xfId="0" applyFill="1" applyAlignment="1">
      <alignment horizontal="right" wrapText="1"/>
    </xf>
    <xf numFmtId="0" fontId="0" fillId="0" borderId="0" xfId="0" applyFill="1" applyAlignment="1">
      <alignment horizontal="right"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1" fillId="0" borderId="11" xfId="0" applyFont="1" applyBorder="1"/>
    <xf numFmtId="0" fontId="1" fillId="0" borderId="12" xfId="0" applyFont="1" applyBorder="1"/>
    <xf numFmtId="0" fontId="1" fillId="0" borderId="13" xfId="0" applyFont="1" applyBorder="1"/>
    <xf numFmtId="0" fontId="0" fillId="9" borderId="0" xfId="0" applyFill="1" applyAlignment="1">
      <alignment horizontal="center" wrapText="1"/>
    </xf>
    <xf numFmtId="0" fontId="1" fillId="9" borderId="0" xfId="0" applyFont="1" applyFill="1" applyAlignment="1">
      <alignment horizontal="center" wrapText="1"/>
    </xf>
    <xf numFmtId="0" fontId="3" fillId="9" borderId="0" xfId="0" applyFont="1" applyFill="1" applyAlignment="1">
      <alignment horizontal="center" wrapText="1"/>
    </xf>
    <xf numFmtId="0" fontId="1" fillId="9" borderId="0" xfId="0" applyFont="1" applyFill="1" applyAlignment="1">
      <alignment horizontal="center"/>
    </xf>
    <xf numFmtId="0" fontId="0" fillId="4" borderId="0" xfId="0" applyFill="1" applyBorder="1"/>
    <xf numFmtId="0" fontId="0" fillId="4" borderId="2" xfId="0" applyFill="1" applyBorder="1"/>
    <xf numFmtId="0" fontId="0" fillId="4" borderId="0" xfId="0" applyFill="1" applyAlignment="1">
      <alignment horizontal="right"/>
    </xf>
    <xf numFmtId="0" fontId="0" fillId="4" borderId="12" xfId="0" applyFill="1" applyBorder="1"/>
    <xf numFmtId="0" fontId="0" fillId="4" borderId="13" xfId="0" applyFill="1" applyBorder="1"/>
    <xf numFmtId="0" fontId="9" fillId="9" borderId="0" xfId="0" applyFont="1" applyFill="1" applyBorder="1" applyAlignment="1">
      <alignment wrapText="1"/>
    </xf>
    <xf numFmtId="0" fontId="9" fillId="9" borderId="0" xfId="0" applyFont="1" applyFill="1" applyBorder="1" applyAlignment="1">
      <alignment horizontal="right"/>
    </xf>
    <xf numFmtId="0" fontId="9" fillId="9" borderId="0" xfId="0" applyFont="1" applyFill="1" applyBorder="1"/>
    <xf numFmtId="0" fontId="9" fillId="9" borderId="0" xfId="0" applyFont="1" applyFill="1" applyBorder="1" applyAlignment="1">
      <alignment horizontal="right" wrapText="1"/>
    </xf>
    <xf numFmtId="0" fontId="9" fillId="9" borderId="9" xfId="0" applyFont="1" applyFill="1" applyBorder="1"/>
    <xf numFmtId="0" fontId="9" fillId="9" borderId="8" xfId="0" applyFont="1" applyFill="1" applyBorder="1"/>
    <xf numFmtId="0" fontId="9" fillId="9" borderId="9" xfId="0" applyFont="1" applyFill="1" applyBorder="1" applyAlignment="1">
      <alignment horizontal="right"/>
    </xf>
    <xf numFmtId="0" fontId="9" fillId="9" borderId="10" xfId="0" applyFont="1" applyFill="1" applyBorder="1"/>
    <xf numFmtId="0" fontId="9" fillId="9" borderId="1" xfId="0" applyFont="1" applyFill="1" applyBorder="1" applyAlignment="1">
      <alignment wrapText="1"/>
    </xf>
    <xf numFmtId="0" fontId="9" fillId="9" borderId="2" xfId="0" applyFont="1" applyFill="1" applyBorder="1"/>
    <xf numFmtId="0" fontId="9" fillId="9" borderId="11" xfId="0" applyFont="1" applyFill="1" applyBorder="1" applyAlignment="1">
      <alignment wrapText="1"/>
    </xf>
    <xf numFmtId="0" fontId="9" fillId="9" borderId="12" xfId="0" applyFont="1" applyFill="1" applyBorder="1" applyAlignment="1">
      <alignment wrapText="1"/>
    </xf>
    <xf numFmtId="0" fontId="9" fillId="9" borderId="12" xfId="0" applyFont="1" applyFill="1" applyBorder="1" applyAlignment="1">
      <alignment horizontal="right" wrapText="1"/>
    </xf>
    <xf numFmtId="0" fontId="9" fillId="9" borderId="12" xfId="0" applyFont="1" applyFill="1" applyBorder="1"/>
    <xf numFmtId="0" fontId="9" fillId="9" borderId="13" xfId="0" applyFont="1" applyFill="1" applyBorder="1"/>
    <xf numFmtId="0" fontId="0" fillId="0" borderId="1" xfId="0" applyFill="1" applyBorder="1"/>
    <xf numFmtId="0" fontId="0" fillId="0" borderId="0" xfId="0" applyFill="1"/>
    <xf numFmtId="0" fontId="0" fillId="0" borderId="0" xfId="0" applyFill="1" applyBorder="1"/>
    <xf numFmtId="0" fontId="11" fillId="7" borderId="0" xfId="0" applyFont="1" applyFill="1"/>
    <xf numFmtId="0" fontId="4" fillId="7" borderId="3" xfId="0" applyFont="1" applyFill="1" applyBorder="1" applyAlignment="1">
      <alignment vertical="center"/>
    </xf>
    <xf numFmtId="0" fontId="0" fillId="3" borderId="12" xfId="0" applyFill="1" applyBorder="1" applyAlignment="1">
      <alignment horizontal="left" vertical="center" wrapText="1"/>
    </xf>
    <xf numFmtId="0" fontId="0" fillId="3" borderId="14" xfId="0" applyFill="1" applyBorder="1" applyAlignment="1">
      <alignment horizontal="left" vertical="center" wrapText="1"/>
    </xf>
    <xf numFmtId="0" fontId="1" fillId="5" borderId="3" xfId="0" applyFont="1" applyFill="1" applyBorder="1" applyAlignment="1">
      <alignment horizontal="center" vertical="center"/>
    </xf>
    <xf numFmtId="0" fontId="0" fillId="0" borderId="3" xfId="0" applyBorder="1" applyAlignment="1">
      <alignment horizontal="left" vertical="center" wrapText="1"/>
    </xf>
    <xf numFmtId="0" fontId="1" fillId="6" borderId="3" xfId="0" applyFont="1" applyFill="1" applyBorder="1" applyAlignment="1">
      <alignment horizontal="center" vertical="center"/>
    </xf>
    <xf numFmtId="0" fontId="1" fillId="5" borderId="17" xfId="0" applyFont="1" applyFill="1" applyBorder="1" applyAlignment="1">
      <alignment horizontal="center" vertical="center"/>
    </xf>
    <xf numFmtId="0" fontId="0" fillId="0" borderId="17" xfId="0" applyBorder="1" applyAlignment="1">
      <alignment horizontal="left" vertical="center" wrapText="1"/>
    </xf>
    <xf numFmtId="0" fontId="0" fillId="3" borderId="9" xfId="0" applyFill="1" applyBorder="1" applyAlignment="1">
      <alignment horizontal="left" vertical="center" wrapText="1"/>
    </xf>
    <xf numFmtId="0" fontId="1" fillId="6" borderId="4" xfId="0" applyFont="1" applyFill="1" applyBorder="1" applyAlignment="1">
      <alignment horizontal="center" vertical="center"/>
    </xf>
    <xf numFmtId="0" fontId="0" fillId="0" borderId="4" xfId="0" applyBorder="1" applyAlignment="1">
      <alignment horizontal="left" vertical="center" wrapText="1"/>
    </xf>
    <xf numFmtId="0" fontId="1" fillId="6" borderId="15" xfId="0" applyFont="1" applyFill="1" applyBorder="1" applyAlignment="1">
      <alignment horizontal="center" vertical="center"/>
    </xf>
    <xf numFmtId="0" fontId="1" fillId="2" borderId="8"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4" xfId="0" applyFont="1" applyFill="1" applyBorder="1" applyAlignment="1">
      <alignment horizontal="right" vertical="center"/>
    </xf>
    <xf numFmtId="9" fontId="5" fillId="2" borderId="14" xfId="1" applyFont="1" applyFill="1" applyBorder="1" applyAlignment="1">
      <alignment horizontal="center" vertical="center"/>
    </xf>
    <xf numFmtId="0" fontId="1" fillId="2" borderId="16" xfId="0" applyFont="1" applyFill="1" applyBorder="1" applyAlignment="1">
      <alignment horizontal="left" vertical="center"/>
    </xf>
    <xf numFmtId="0" fontId="0" fillId="9" borderId="0" xfId="0" applyFill="1" applyAlignment="1">
      <alignment horizontal="center" wrapText="1"/>
    </xf>
    <xf numFmtId="0" fontId="0" fillId="9" borderId="0" xfId="0" applyFill="1" applyAlignment="1">
      <alignment horizontal="center" wrapText="1"/>
    </xf>
    <xf numFmtId="0" fontId="4" fillId="0" borderId="3" xfId="0" applyFont="1" applyFill="1" applyBorder="1" applyAlignment="1">
      <alignment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8" borderId="14" xfId="0" applyFill="1" applyBorder="1" applyAlignment="1">
      <alignment horizontal="center" vertical="center"/>
    </xf>
    <xf numFmtId="0" fontId="0" fillId="8" borderId="16" xfId="0" applyFill="1" applyBorder="1" applyAlignment="1">
      <alignment horizontal="center" vertical="center"/>
    </xf>
    <xf numFmtId="0" fontId="0" fillId="7" borderId="17" xfId="0" applyFill="1" applyBorder="1" applyAlignment="1">
      <alignment horizontal="center" vertical="center"/>
    </xf>
    <xf numFmtId="0" fontId="0" fillId="0" borderId="3"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4" fillId="2" borderId="1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0" fillId="7"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4" fillId="0" borderId="3" xfId="0" applyFont="1" applyFill="1" applyBorder="1" applyAlignment="1">
      <alignment horizontal="left" vertical="center"/>
    </xf>
    <xf numFmtId="0" fontId="11" fillId="7" borderId="3" xfId="0" applyFont="1" applyFill="1" applyBorder="1" applyAlignment="1">
      <alignment horizontal="center" vertical="center" wrapText="1"/>
    </xf>
    <xf numFmtId="0" fontId="4" fillId="7" borderId="14" xfId="0" applyFont="1" applyFill="1" applyBorder="1" applyAlignment="1">
      <alignment horizontal="center" wrapText="1"/>
    </xf>
    <xf numFmtId="0" fontId="4" fillId="7" borderId="12" xfId="0" applyFont="1" applyFill="1" applyBorder="1" applyAlignment="1">
      <alignment horizontal="center"/>
    </xf>
    <xf numFmtId="0" fontId="0" fillId="9" borderId="0" xfId="0" applyFill="1" applyAlignment="1">
      <alignment horizontal="center" wrapText="1"/>
    </xf>
    <xf numFmtId="0" fontId="1" fillId="3" borderId="0" xfId="0" applyFont="1" applyFill="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0" fillId="0" borderId="0" xfId="0" applyFill="1" applyAlignment="1">
      <alignment wrapText="1"/>
    </xf>
    <xf numFmtId="0" fontId="6" fillId="0" borderId="0" xfId="0" applyFont="1" applyFill="1" applyAlignment="1">
      <alignment vertical="center" wrapText="1"/>
    </xf>
    <xf numFmtId="0" fontId="12" fillId="7" borderId="0" xfId="0" applyFont="1" applyFill="1"/>
  </cellXfs>
  <cellStyles count="2">
    <cellStyle name="Normal" xfId="0" builtinId="0"/>
    <cellStyle name="Pourcentage" xfId="1" builtinId="5"/>
  </cellStyles>
  <dxfs count="1">
    <dxf>
      <font>
        <color theme="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Vos approches pour les transformations</a:t>
            </a:r>
          </a:p>
        </c:rich>
      </c:tx>
      <c:layout/>
      <c:overlay val="0"/>
    </c:title>
    <c:autoTitleDeleted val="0"/>
    <c:plotArea>
      <c:layout/>
      <c:radarChart>
        <c:radarStyle val="marker"/>
        <c:varyColors val="0"/>
        <c:ser>
          <c:idx val="0"/>
          <c:order val="0"/>
          <c:tx>
            <c:v>Vos approches</c:v>
          </c:tx>
          <c:spPr>
            <a:ln w="63500"/>
          </c:spPr>
          <c:marker>
            <c:symbol val="none"/>
          </c:marker>
          <c:cat>
            <c:strRef>
              <c:f>Résultats_internes!$W$52:$AD$52</c:f>
              <c:strCache>
                <c:ptCount val="8"/>
                <c:pt idx="0">
                  <c:v>Environnementaliste</c:v>
                </c:pt>
                <c:pt idx="1">
                  <c:v>Économiciste</c:v>
                </c:pt>
                <c:pt idx="2">
                  <c:v>Humaniste</c:v>
                </c:pt>
                <c:pt idx="3">
                  <c:v>Systémique</c:v>
                </c:pt>
                <c:pt idx="4">
                  <c:v>Territoriale</c:v>
                </c:pt>
                <c:pt idx="5">
                  <c:v>Politique</c:v>
                </c:pt>
                <c:pt idx="6">
                  <c:v>Technoscientifique</c:v>
                </c:pt>
                <c:pt idx="7">
                  <c:v>Éthique</c:v>
                </c:pt>
              </c:strCache>
            </c:strRef>
          </c:cat>
          <c:val>
            <c:numRef>
              <c:f>Résultats_internes!$W$53:$AD$53</c:f>
              <c:numCache>
                <c:formatCode>0%</c:formatCode>
                <c:ptCount val="8"/>
                <c:pt idx="0">
                  <c:v>0.5</c:v>
                </c:pt>
                <c:pt idx="1">
                  <c:v>0.5</c:v>
                </c:pt>
                <c:pt idx="2">
                  <c:v>0.5</c:v>
                </c:pt>
                <c:pt idx="3">
                  <c:v>0.5</c:v>
                </c:pt>
                <c:pt idx="4">
                  <c:v>0.5</c:v>
                </c:pt>
                <c:pt idx="5">
                  <c:v>0.5</c:v>
                </c:pt>
                <c:pt idx="6">
                  <c:v>0.5</c:v>
                </c:pt>
                <c:pt idx="7">
                  <c:v>0.5</c:v>
                </c:pt>
              </c:numCache>
            </c:numRef>
          </c:val>
          <c:extLst>
            <c:ext xmlns:c16="http://schemas.microsoft.com/office/drawing/2014/chart" uri="{C3380CC4-5D6E-409C-BE32-E72D297353CC}">
              <c16:uniqueId val="{00000000-A408-47A3-AC01-B75C03C36F2E}"/>
            </c:ext>
          </c:extLst>
        </c:ser>
        <c:dLbls>
          <c:showLegendKey val="0"/>
          <c:showVal val="0"/>
          <c:showCatName val="0"/>
          <c:showSerName val="0"/>
          <c:showPercent val="0"/>
          <c:showBubbleSize val="0"/>
        </c:dLbls>
        <c:axId val="160916608"/>
        <c:axId val="160918144"/>
      </c:radarChart>
      <c:catAx>
        <c:axId val="160916608"/>
        <c:scaling>
          <c:orientation val="minMax"/>
        </c:scaling>
        <c:delete val="0"/>
        <c:axPos val="b"/>
        <c:majorGridlines/>
        <c:numFmt formatCode="General" sourceLinked="0"/>
        <c:majorTickMark val="out"/>
        <c:minorTickMark val="none"/>
        <c:tickLblPos val="nextTo"/>
        <c:crossAx val="160918144"/>
        <c:crosses val="autoZero"/>
        <c:auto val="1"/>
        <c:lblAlgn val="ctr"/>
        <c:lblOffset val="100"/>
        <c:noMultiLvlLbl val="0"/>
      </c:catAx>
      <c:valAx>
        <c:axId val="160918144"/>
        <c:scaling>
          <c:orientation val="minMax"/>
          <c:max val="1"/>
          <c:min val="0"/>
        </c:scaling>
        <c:delete val="0"/>
        <c:axPos val="l"/>
        <c:majorGridlines/>
        <c:numFmt formatCode="0%" sourceLinked="1"/>
        <c:majorTickMark val="cross"/>
        <c:minorTickMark val="none"/>
        <c:tickLblPos val="none"/>
        <c:crossAx val="160916608"/>
        <c:crosses val="autoZero"/>
        <c:crossBetween val="between"/>
        <c:majorUnit val="0.25"/>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Vos stratégies de mise en œuvre </a:t>
            </a:r>
          </a:p>
          <a:p>
            <a:pPr>
              <a:defRPr/>
            </a:pPr>
            <a:r>
              <a:rPr lang="en-US"/>
              <a:t>des</a:t>
            </a:r>
            <a:r>
              <a:rPr lang="en-US" baseline="0"/>
              <a:t> transformation</a:t>
            </a:r>
            <a:endParaRPr lang="en-US"/>
          </a:p>
        </c:rich>
      </c:tx>
      <c:layout/>
      <c:overlay val="1"/>
      <c:spPr>
        <a:solidFill>
          <a:sysClr val="window" lastClr="FFFFFF"/>
        </a:solidFill>
      </c:spPr>
    </c:title>
    <c:autoTitleDeleted val="0"/>
    <c:plotArea>
      <c:layout>
        <c:manualLayout>
          <c:layoutTarget val="inner"/>
          <c:xMode val="edge"/>
          <c:yMode val="edge"/>
          <c:x val="0.21799509043776527"/>
          <c:y val="9.5876634210959918E-2"/>
          <c:w val="0.56823668146800732"/>
          <c:h val="0.88190124931371916"/>
        </c:manualLayout>
      </c:layout>
      <c:scatterChart>
        <c:scatterStyle val="lineMarker"/>
        <c:varyColors val="0"/>
        <c:ser>
          <c:idx val="0"/>
          <c:order val="0"/>
          <c:spPr>
            <a:ln w="28575">
              <a:noFill/>
            </a:ln>
          </c:spPr>
          <c:marker>
            <c:symbol val="diamond"/>
            <c:size val="12"/>
            <c:spPr>
              <a:ln w="34925"/>
            </c:spPr>
          </c:marker>
          <c:xVal>
            <c:numRef>
              <c:f>Résultats_internes!$AE$53:$AL$53</c:f>
              <c:numCache>
                <c:formatCode>0%</c:formatCode>
                <c:ptCount val="8"/>
                <c:pt idx="0">
                  <c:v>0.5</c:v>
                </c:pt>
                <c:pt idx="1">
                  <c:v>0.5</c:v>
                </c:pt>
                <c:pt idx="2">
                  <c:v>0.5</c:v>
                </c:pt>
                <c:pt idx="3">
                  <c:v>0.5</c:v>
                </c:pt>
                <c:pt idx="4">
                  <c:v>0.5</c:v>
                </c:pt>
                <c:pt idx="5">
                  <c:v>0.5</c:v>
                </c:pt>
                <c:pt idx="6">
                  <c:v>0.5</c:v>
                </c:pt>
                <c:pt idx="7">
                  <c:v>0.5</c:v>
                </c:pt>
              </c:numCache>
            </c:numRef>
          </c:xVal>
          <c:yVal>
            <c:numRef>
              <c:f>Résultats_internes!$AE$54:$AL$54</c:f>
              <c:numCache>
                <c:formatCode>General</c:formatCode>
                <c:ptCount val="8"/>
                <c:pt idx="0">
                  <c:v>8</c:v>
                </c:pt>
                <c:pt idx="1">
                  <c:v>7</c:v>
                </c:pt>
                <c:pt idx="2">
                  <c:v>6</c:v>
                </c:pt>
                <c:pt idx="3">
                  <c:v>5</c:v>
                </c:pt>
                <c:pt idx="4">
                  <c:v>4</c:v>
                </c:pt>
                <c:pt idx="5">
                  <c:v>3</c:v>
                </c:pt>
                <c:pt idx="6">
                  <c:v>2</c:v>
                </c:pt>
                <c:pt idx="7">
                  <c:v>1</c:v>
                </c:pt>
              </c:numCache>
            </c:numRef>
          </c:yVal>
          <c:smooth val="0"/>
          <c:extLst>
            <c:ext xmlns:c16="http://schemas.microsoft.com/office/drawing/2014/chart" uri="{C3380CC4-5D6E-409C-BE32-E72D297353CC}">
              <c16:uniqueId val="{00000000-C0A6-407A-BBD4-E257A2574D97}"/>
            </c:ext>
          </c:extLst>
        </c:ser>
        <c:dLbls>
          <c:showLegendKey val="0"/>
          <c:showVal val="0"/>
          <c:showCatName val="0"/>
          <c:showSerName val="0"/>
          <c:showPercent val="0"/>
          <c:showBubbleSize val="0"/>
        </c:dLbls>
        <c:axId val="160926720"/>
        <c:axId val="160944896"/>
      </c:scatterChart>
      <c:valAx>
        <c:axId val="160926720"/>
        <c:scaling>
          <c:orientation val="minMax"/>
          <c:max val="1"/>
          <c:min val="0"/>
        </c:scaling>
        <c:delete val="1"/>
        <c:axPos val="b"/>
        <c:majorGridlines/>
        <c:numFmt formatCode="0%" sourceLinked="1"/>
        <c:majorTickMark val="out"/>
        <c:minorTickMark val="none"/>
        <c:tickLblPos val="nextTo"/>
        <c:crossAx val="160944896"/>
        <c:crosses val="autoZero"/>
        <c:crossBetween val="midCat"/>
        <c:majorUnit val="0.25"/>
      </c:valAx>
      <c:valAx>
        <c:axId val="160944896"/>
        <c:scaling>
          <c:orientation val="minMax"/>
          <c:max val="8.9"/>
          <c:min val="1"/>
        </c:scaling>
        <c:delete val="1"/>
        <c:axPos val="l"/>
        <c:majorGridlines/>
        <c:numFmt formatCode="General" sourceLinked="1"/>
        <c:majorTickMark val="out"/>
        <c:minorTickMark val="none"/>
        <c:tickLblPos val="nextTo"/>
        <c:crossAx val="16092672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123821</xdr:rowOff>
    </xdr:from>
    <xdr:to>
      <xdr:col>10</xdr:col>
      <xdr:colOff>438150</xdr:colOff>
      <xdr:row>67</xdr:row>
      <xdr:rowOff>36634</xdr:rowOff>
    </xdr:to>
    <xdr:sp macro="" textlink="">
      <xdr:nvSpPr>
        <xdr:cNvPr id="2" name="ZoneTexte 1"/>
        <xdr:cNvSpPr txBox="1"/>
      </xdr:nvSpPr>
      <xdr:spPr>
        <a:xfrm>
          <a:off x="180975" y="123821"/>
          <a:ext cx="7877175" cy="12676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600" b="1">
              <a:solidFill>
                <a:schemeClr val="dk1"/>
              </a:solidFill>
              <a:effectLst/>
              <a:latin typeface="+mn-lt"/>
              <a:ea typeface="+mn-ea"/>
              <a:cs typeface="+mn-cs"/>
            </a:rPr>
            <a:t>La boussole des transformations </a:t>
          </a:r>
          <a:r>
            <a:rPr lang="fr-CA" sz="1600" b="1" baseline="0">
              <a:solidFill>
                <a:schemeClr val="dk1"/>
              </a:solidFill>
              <a:effectLst/>
              <a:latin typeface="+mn-lt"/>
              <a:ea typeface="+mn-ea"/>
              <a:cs typeface="+mn-cs"/>
            </a:rPr>
            <a:t>- Version simplifiée</a:t>
          </a:r>
          <a:endParaRPr lang="fr-CA" sz="1600" b="1">
            <a:solidFill>
              <a:schemeClr val="dk1"/>
            </a:solidFill>
            <a:effectLst/>
            <a:latin typeface="+mn-lt"/>
            <a:ea typeface="+mn-ea"/>
            <a:cs typeface="+mn-cs"/>
          </a:endParaRPr>
        </a:p>
        <a:p>
          <a:r>
            <a:rPr lang="fr-CA" sz="1200" b="1">
              <a:solidFill>
                <a:schemeClr val="dk1"/>
              </a:solidFill>
              <a:effectLst/>
              <a:latin typeface="+mn-lt"/>
              <a:ea typeface="+mn-ea"/>
              <a:cs typeface="+mn-cs"/>
            </a:rPr>
            <a:t>Des</a:t>
          </a:r>
          <a:r>
            <a:rPr lang="fr-CA" sz="1200" b="1" baseline="0">
              <a:solidFill>
                <a:schemeClr val="dk1"/>
              </a:solidFill>
              <a:effectLst/>
              <a:latin typeface="+mn-lt"/>
              <a:ea typeface="+mn-ea"/>
              <a:cs typeface="+mn-cs"/>
            </a:rPr>
            <a:t> r</a:t>
          </a:r>
          <a:r>
            <a:rPr lang="fr-CA" sz="1200" b="1">
              <a:solidFill>
                <a:schemeClr val="dk1"/>
              </a:solidFill>
              <a:effectLst/>
              <a:latin typeface="+mn-lt"/>
              <a:ea typeface="+mn-ea"/>
              <a:cs typeface="+mn-cs"/>
            </a:rPr>
            <a:t>epères</a:t>
          </a:r>
          <a:r>
            <a:rPr lang="fr-CA" sz="1200" b="1" baseline="0">
              <a:solidFill>
                <a:schemeClr val="dk1"/>
              </a:solidFill>
              <a:effectLst/>
              <a:latin typeface="+mn-lt"/>
              <a:ea typeface="+mn-ea"/>
              <a:cs typeface="+mn-cs"/>
            </a:rPr>
            <a:t> pour définir vos </a:t>
          </a:r>
          <a:r>
            <a:rPr lang="fr-CA" sz="1200" b="1">
              <a:solidFill>
                <a:schemeClr val="dk1"/>
              </a:solidFill>
              <a:effectLst/>
              <a:latin typeface="+mn-lt"/>
              <a:ea typeface="+mn-ea"/>
              <a:cs typeface="+mn-cs"/>
            </a:rPr>
            <a:t>approches et vos stratégies de</a:t>
          </a:r>
          <a:r>
            <a:rPr lang="fr-CA" sz="1200" b="1" baseline="0">
              <a:solidFill>
                <a:schemeClr val="dk1"/>
              </a:solidFill>
              <a:effectLst/>
              <a:latin typeface="+mn-lt"/>
              <a:ea typeface="+mn-ea"/>
              <a:cs typeface="+mn-cs"/>
            </a:rPr>
            <a:t> mise en oeuvre du changement </a:t>
          </a:r>
          <a:endParaRPr lang="fr-CA" sz="1200" b="0" baseline="0">
            <a:solidFill>
              <a:schemeClr val="dk1"/>
            </a:solidFill>
            <a:effectLst/>
            <a:latin typeface="+mn-lt"/>
            <a:ea typeface="+mn-ea"/>
            <a:cs typeface="+mn-cs"/>
          </a:endParaRP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Les enjeux écologiques, sociaux et économiques auxquels l’humanité est présentement confrontée imposent des transformations importantes dans nos modes de développement, dans nos organisations et dans nos habitudes, afin de les rendre plus cohérents avec les limites écologiques et humaines. </a:t>
          </a: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Le</a:t>
          </a:r>
          <a:r>
            <a:rPr lang="fr-CA" sz="1100" baseline="0">
              <a:solidFill>
                <a:schemeClr val="dk1"/>
              </a:solidFill>
              <a:effectLst/>
              <a:latin typeface="+mn-lt"/>
              <a:ea typeface="+mn-ea"/>
              <a:cs typeface="+mn-cs"/>
            </a:rPr>
            <a:t> concept du développement durable a été proposé en 1987 pour répondre à ces enjeux, rapidement suivi par d'autres concepts : la responsabilité sociale des organisations, la transition sociale et écologique, l'économie circulaire, la participation des parties prenantes, etc.  Le point commun entre ces concepts est qu'ils impliquent des processus de transformations sociales et des projets de changement, à l'échelle individuelle, organisationnelle ou collective. </a:t>
          </a:r>
          <a:endParaRPr lang="fr-CA" sz="1100">
            <a:solidFill>
              <a:schemeClr val="dk1"/>
            </a:solidFill>
            <a:effectLst/>
            <a:latin typeface="+mn-lt"/>
            <a:ea typeface="+mn-ea"/>
            <a:cs typeface="+mn-cs"/>
          </a:endParaRP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Il existe toutefois différentes manières d'initier et</a:t>
          </a:r>
          <a:r>
            <a:rPr lang="fr-CA" sz="1100" baseline="0">
              <a:solidFill>
                <a:schemeClr val="dk1"/>
              </a:solidFill>
              <a:effectLst/>
              <a:latin typeface="+mn-lt"/>
              <a:ea typeface="+mn-ea"/>
              <a:cs typeface="+mn-cs"/>
            </a:rPr>
            <a:t> d'opérationnaliser des transformations. </a:t>
          </a:r>
          <a:r>
            <a:rPr lang="fr-CA" sz="1100">
              <a:solidFill>
                <a:schemeClr val="dk1"/>
              </a:solidFill>
              <a:effectLst/>
              <a:latin typeface="+mn-lt"/>
              <a:ea typeface="+mn-ea"/>
              <a:cs typeface="+mn-cs"/>
            </a:rPr>
            <a:t>Les</a:t>
          </a:r>
          <a:r>
            <a:rPr lang="fr-CA" sz="1100" baseline="0">
              <a:solidFill>
                <a:schemeClr val="dk1"/>
              </a:solidFill>
              <a:effectLst/>
              <a:latin typeface="+mn-lt"/>
              <a:ea typeface="+mn-ea"/>
              <a:cs typeface="+mn-cs"/>
            </a:rPr>
            <a:t> personnes qui souhaitent contribuer à la mise en oeuvre de projets transformateurs peuvent utiliser d</a:t>
          </a:r>
          <a:r>
            <a:rPr lang="fr-CA" sz="1100">
              <a:solidFill>
                <a:schemeClr val="dk1"/>
              </a:solidFill>
              <a:effectLst/>
              <a:latin typeface="+mn-lt"/>
              <a:ea typeface="+mn-ea"/>
              <a:cs typeface="+mn-cs"/>
            </a:rPr>
            <a:t>ifférentes approches, ainsi que des stratégies diverses. </a:t>
          </a:r>
        </a:p>
        <a:p>
          <a:endParaRPr lang="fr-CA" sz="1100">
            <a:solidFill>
              <a:schemeClr val="dk1"/>
            </a:solidFill>
            <a:effectLst/>
            <a:latin typeface="+mn-lt"/>
            <a:ea typeface="+mn-ea"/>
            <a:cs typeface="+mn-cs"/>
          </a:endParaRPr>
        </a:p>
        <a:p>
          <a:pPr>
            <a:spcAft>
              <a:spcPts val="600"/>
            </a:spcAft>
          </a:pPr>
          <a:r>
            <a:rPr lang="fr-CA" sz="1100">
              <a:solidFill>
                <a:schemeClr val="dk1"/>
              </a:solidFill>
              <a:effectLst/>
              <a:latin typeface="+mn-lt"/>
              <a:ea typeface="+mn-ea"/>
              <a:cs typeface="+mn-cs"/>
            </a:rPr>
            <a:t>La boussole</a:t>
          </a:r>
          <a:r>
            <a:rPr lang="fr-CA" sz="1100" baseline="0">
              <a:solidFill>
                <a:schemeClr val="dk1"/>
              </a:solidFill>
              <a:effectLst/>
              <a:latin typeface="+mn-lt"/>
              <a:ea typeface="+mn-ea"/>
              <a:cs typeface="+mn-cs"/>
            </a:rPr>
            <a:t> des transformations </a:t>
          </a:r>
          <a:r>
            <a:rPr lang="fr-CA" sz="1100">
              <a:solidFill>
                <a:schemeClr val="dk1"/>
              </a:solidFill>
              <a:effectLst/>
              <a:latin typeface="+mn-lt"/>
              <a:ea typeface="+mn-ea"/>
              <a:cs typeface="+mn-cs"/>
            </a:rPr>
            <a:t>propose des repères conceptuels et terminologiques pour mieux naviguer dans la diversité des modalités de mise en oeuvre de ces démarches transformatrices.</a:t>
          </a:r>
          <a:r>
            <a:rPr lang="fr-CA" sz="1100" baseline="0">
              <a:solidFill>
                <a:schemeClr val="dk1"/>
              </a:solidFill>
              <a:effectLst/>
              <a:latin typeface="+mn-lt"/>
              <a:ea typeface="+mn-ea"/>
              <a:cs typeface="+mn-cs"/>
            </a:rPr>
            <a:t> La boussole vous aide à identifier les </a:t>
          </a:r>
          <a:r>
            <a:rPr lang="fr-CA" sz="1100">
              <a:solidFill>
                <a:schemeClr val="dk1"/>
              </a:solidFill>
              <a:effectLst/>
              <a:latin typeface="+mn-lt"/>
              <a:ea typeface="+mn-ea"/>
              <a:cs typeface="+mn-cs"/>
            </a:rPr>
            <a:t>approches et les stratégies de mise en œuvre</a:t>
          </a:r>
          <a:r>
            <a:rPr lang="fr-CA" sz="1100" baseline="0">
              <a:solidFill>
                <a:schemeClr val="dk1"/>
              </a:solidFill>
              <a:effectLst/>
              <a:latin typeface="+mn-lt"/>
              <a:ea typeface="+mn-ea"/>
              <a:cs typeface="+mn-cs"/>
            </a:rPr>
            <a:t> avec lesquelles vous êtes plus confortable. </a:t>
          </a:r>
          <a:endParaRPr lang="fr-CA" sz="1100">
            <a:solidFill>
              <a:schemeClr val="dk1"/>
            </a:solidFill>
            <a:effectLst/>
            <a:latin typeface="+mn-lt"/>
            <a:ea typeface="+mn-ea"/>
            <a:cs typeface="+mn-cs"/>
          </a:endParaRPr>
        </a:p>
        <a:p>
          <a:pPr marL="171450" lvl="0" indent="-171450">
            <a:spcAft>
              <a:spcPts val="600"/>
            </a:spcAft>
            <a:buFont typeface="Wingdings" panose="05000000000000000000" pitchFamily="2" charset="2"/>
            <a:buChar char="§"/>
          </a:pPr>
          <a:r>
            <a:rPr lang="fr-CA" sz="1100">
              <a:solidFill>
                <a:schemeClr val="dk1"/>
              </a:solidFill>
              <a:effectLst/>
              <a:latin typeface="+mn-lt"/>
              <a:ea typeface="+mn-ea"/>
              <a:cs typeface="+mn-cs"/>
            </a:rPr>
            <a:t>L’approche est la manière d’aborder un</a:t>
          </a:r>
          <a:r>
            <a:rPr lang="fr-CA" sz="1100" baseline="0">
              <a:solidFill>
                <a:schemeClr val="dk1"/>
              </a:solidFill>
              <a:effectLst/>
              <a:latin typeface="+mn-lt"/>
              <a:ea typeface="+mn-ea"/>
              <a:cs typeface="+mn-cs"/>
            </a:rPr>
            <a:t> processus de transformation </a:t>
          </a:r>
          <a:r>
            <a:rPr lang="fr-CA" sz="1100">
              <a:solidFill>
                <a:schemeClr val="dk1"/>
              </a:solidFill>
              <a:effectLst/>
              <a:latin typeface="+mn-lt"/>
              <a:ea typeface="+mn-ea"/>
              <a:cs typeface="+mn-cs"/>
            </a:rPr>
            <a:t>en pratique. C’est votre philosophie d’action, qui va teinter tous les aspects de l’opérationnalisation du changement, du choix des outils aux processus de mises en œuvre. Nous explorons ici huit approches différentes (économiste, environnementaliste, humaniste, systémique, territoriale, politique, technoscientifique et éthique) ayant chacune leurs forces et leurs limites.</a:t>
          </a:r>
        </a:p>
        <a:p>
          <a:pPr marL="171450" marR="0" lvl="0" indent="-171450" defTabSz="914400" eaLnBrk="1" fontAlgn="auto" latinLnBrk="0" hangingPunct="1">
            <a:lnSpc>
              <a:spcPct val="100000"/>
            </a:lnSpc>
            <a:spcBef>
              <a:spcPts val="0"/>
            </a:spcBef>
            <a:spcAft>
              <a:spcPts val="600"/>
            </a:spcAft>
            <a:buClrTx/>
            <a:buSzTx/>
            <a:buFont typeface="Wingdings" panose="05000000000000000000" pitchFamily="2" charset="2"/>
            <a:buChar char="§"/>
            <a:tabLst/>
            <a:defRPr/>
          </a:pPr>
          <a:r>
            <a:rPr lang="fr-CA" sz="1100">
              <a:solidFill>
                <a:schemeClr val="dk1"/>
              </a:solidFill>
              <a:effectLst/>
              <a:latin typeface="+mn-lt"/>
              <a:ea typeface="+mn-ea"/>
              <a:cs typeface="+mn-cs"/>
            </a:rPr>
            <a:t>Les stratégies de mise en oeuvre des transformations réfèrent aux modalités concrètes et opérationnelles de la mise en œuvre de vos projets transformateurs. C’est le qui, le quoi et le comment. Nous explorons ici huit grandes catégories de stratégie</a:t>
          </a:r>
          <a:r>
            <a:rPr lang="fr-CA" sz="1100" baseline="0">
              <a:solidFill>
                <a:schemeClr val="dk1"/>
              </a:solidFill>
              <a:effectLst/>
              <a:latin typeface="+mn-lt"/>
              <a:ea typeface="+mn-ea"/>
              <a:cs typeface="+mn-cs"/>
            </a:rPr>
            <a:t> de mise en oeuvre</a:t>
          </a:r>
          <a:r>
            <a:rPr lang="fr-CA" sz="1100">
              <a:solidFill>
                <a:schemeClr val="dk1"/>
              </a:solidFill>
              <a:effectLst/>
              <a:latin typeface="+mn-lt"/>
              <a:ea typeface="+mn-ea"/>
              <a:cs typeface="+mn-cs"/>
            </a:rPr>
            <a:t>. </a:t>
          </a:r>
        </a:p>
        <a:p>
          <a:pPr>
            <a:spcAft>
              <a:spcPts val="600"/>
            </a:spcAft>
          </a:pPr>
          <a:endParaRPr lang="fr-CA" sz="1100" b="1">
            <a:solidFill>
              <a:schemeClr val="dk1"/>
            </a:solidFill>
            <a:effectLst/>
            <a:latin typeface="+mn-lt"/>
            <a:ea typeface="+mn-ea"/>
            <a:cs typeface="+mn-cs"/>
          </a:endParaRPr>
        </a:p>
        <a:p>
          <a:pPr>
            <a:spcAft>
              <a:spcPts val="600"/>
            </a:spcAft>
          </a:pPr>
          <a:r>
            <a:rPr lang="fr-CA" sz="1100" b="1">
              <a:solidFill>
                <a:schemeClr val="dk1"/>
              </a:solidFill>
              <a:effectLst/>
              <a:latin typeface="+mn-lt"/>
              <a:ea typeface="+mn-ea"/>
              <a:cs typeface="+mn-cs"/>
            </a:rPr>
            <a:t>Objectifs spécifiques de l’outil</a:t>
          </a:r>
          <a:endParaRPr lang="fr-CA" sz="1100">
            <a:solidFill>
              <a:schemeClr val="dk1"/>
            </a:solidFill>
            <a:effectLst/>
            <a:latin typeface="+mn-lt"/>
            <a:ea typeface="+mn-ea"/>
            <a:cs typeface="+mn-cs"/>
          </a:endParaRPr>
        </a:p>
        <a:p>
          <a:pPr>
            <a:spcAft>
              <a:spcPts val="600"/>
            </a:spcAft>
          </a:pPr>
          <a:r>
            <a:rPr lang="fr-CA" sz="1100">
              <a:solidFill>
                <a:schemeClr val="dk1"/>
              </a:solidFill>
              <a:effectLst/>
              <a:latin typeface="+mn-lt"/>
              <a:ea typeface="+mn-ea"/>
              <a:cs typeface="+mn-cs"/>
            </a:rPr>
            <a:t>La Boussole des</a:t>
          </a:r>
          <a:r>
            <a:rPr lang="fr-CA" sz="1100" baseline="0">
              <a:solidFill>
                <a:schemeClr val="dk1"/>
              </a:solidFill>
              <a:effectLst/>
              <a:latin typeface="+mn-lt"/>
              <a:ea typeface="+mn-ea"/>
              <a:cs typeface="+mn-cs"/>
            </a:rPr>
            <a:t> transformations</a:t>
          </a:r>
          <a:r>
            <a:rPr lang="fr-CA" sz="1100">
              <a:solidFill>
                <a:schemeClr val="dk1"/>
              </a:solidFill>
              <a:effectLst/>
              <a:latin typeface="+mn-lt"/>
              <a:ea typeface="+mn-ea"/>
              <a:cs typeface="+mn-cs"/>
            </a:rPr>
            <a:t> vise à augmenter l’efficacité et la cohérence des actions de différents acteurs engagés dans une démarche ou un projet de</a:t>
          </a:r>
          <a:r>
            <a:rPr lang="fr-CA" sz="1100" baseline="0">
              <a:solidFill>
                <a:schemeClr val="dk1"/>
              </a:solidFill>
              <a:effectLst/>
              <a:latin typeface="+mn-lt"/>
              <a:ea typeface="+mn-ea"/>
              <a:cs typeface="+mn-cs"/>
            </a:rPr>
            <a:t> changement ou d'amélioration continue</a:t>
          </a:r>
          <a:r>
            <a:rPr lang="fr-CA" sz="1100">
              <a:solidFill>
                <a:schemeClr val="dk1"/>
              </a:solidFill>
              <a:effectLst/>
              <a:latin typeface="+mn-lt"/>
              <a:ea typeface="+mn-ea"/>
              <a:cs typeface="+mn-cs"/>
            </a:rPr>
            <a:t>. Lorsqu’un groupe d’acteurs utilise la boussole,  chaque personne sera ensuite en mesure</a:t>
          </a:r>
        </a:p>
        <a:p>
          <a:pPr>
            <a:spcAft>
              <a:spcPts val="600"/>
            </a:spcAft>
          </a:pPr>
          <a:r>
            <a:rPr lang="fr-CA" sz="1100">
              <a:solidFill>
                <a:schemeClr val="dk1"/>
              </a:solidFill>
              <a:effectLst/>
              <a:latin typeface="+mn-lt"/>
              <a:ea typeface="+mn-ea"/>
              <a:cs typeface="+mn-cs"/>
            </a:rPr>
            <a:t>(1) d’expliciter ses principales</a:t>
          </a:r>
          <a:r>
            <a:rPr lang="fr-CA" sz="1100" baseline="0">
              <a:solidFill>
                <a:schemeClr val="dk1"/>
              </a:solidFill>
              <a:effectLst/>
              <a:latin typeface="+mn-lt"/>
              <a:ea typeface="+mn-ea"/>
              <a:cs typeface="+mn-cs"/>
            </a:rPr>
            <a:t> approches et stratégies, </a:t>
          </a:r>
          <a:r>
            <a:rPr lang="fr-CA" sz="1100">
              <a:solidFill>
                <a:schemeClr val="dk1"/>
              </a:solidFill>
              <a:effectLst/>
              <a:latin typeface="+mn-lt"/>
              <a:ea typeface="+mn-ea"/>
              <a:cs typeface="+mn-cs"/>
            </a:rPr>
            <a:t>pour mieux se connaitre ; </a:t>
          </a:r>
        </a:p>
        <a:p>
          <a:pPr>
            <a:spcAft>
              <a:spcPts val="600"/>
            </a:spcAft>
          </a:pPr>
          <a:r>
            <a:rPr lang="fr-CA" sz="1100">
              <a:solidFill>
                <a:schemeClr val="dk1"/>
              </a:solidFill>
              <a:effectLst/>
              <a:latin typeface="+mn-lt"/>
              <a:ea typeface="+mn-ea"/>
              <a:cs typeface="+mn-cs"/>
            </a:rPr>
            <a:t>(2) de contribuer au développement d’un langage commun. </a:t>
          </a:r>
        </a:p>
        <a:p>
          <a:pPr>
            <a:spcAft>
              <a:spcPts val="600"/>
            </a:spcAft>
          </a:pPr>
          <a:r>
            <a:rPr lang="fr-CA" sz="1100">
              <a:solidFill>
                <a:schemeClr val="dk1"/>
              </a:solidFill>
              <a:effectLst/>
              <a:latin typeface="+mn-lt"/>
              <a:ea typeface="+mn-ea"/>
              <a:cs typeface="+mn-cs"/>
            </a:rPr>
            <a:t>En effet, savoir que d’autres personnes ne partagent pas les mêmes approches que vous pourra vous aider à mieux comprendre leurs intérêts, leurs motivations et leurs interventions. </a:t>
          </a:r>
          <a:endParaRPr lang="fr-CA">
            <a:effectLst/>
          </a:endParaRPr>
        </a:p>
        <a:p>
          <a:pPr>
            <a:spcAft>
              <a:spcPts val="600"/>
            </a:spcAft>
          </a:pPr>
          <a:endParaRPr lang="fr-CA" sz="1100" b="1">
            <a:solidFill>
              <a:schemeClr val="dk1"/>
            </a:solidFill>
            <a:effectLst/>
            <a:latin typeface="+mn-lt"/>
            <a:ea typeface="+mn-ea"/>
            <a:cs typeface="+mn-cs"/>
          </a:endParaRPr>
        </a:p>
        <a:p>
          <a:pPr>
            <a:spcAft>
              <a:spcPts val="600"/>
            </a:spcAft>
          </a:pPr>
          <a:r>
            <a:rPr lang="fr-CA" sz="1100" b="1">
              <a:solidFill>
                <a:schemeClr val="dk1"/>
              </a:solidFill>
              <a:effectLst/>
              <a:latin typeface="+mn-lt"/>
              <a:ea typeface="+mn-ea"/>
              <a:cs typeface="+mn-cs"/>
            </a:rPr>
            <a:t>Modalités d’utilisation</a:t>
          </a:r>
          <a:endParaRPr lang="fr-CA" sz="1100">
            <a:solidFill>
              <a:schemeClr val="dk1"/>
            </a:solidFill>
            <a:effectLst/>
            <a:latin typeface="+mn-lt"/>
            <a:ea typeface="+mn-ea"/>
            <a:cs typeface="+mn-cs"/>
          </a:endParaRPr>
        </a:p>
        <a:p>
          <a:pPr>
            <a:spcAft>
              <a:spcPts val="600"/>
            </a:spcAft>
          </a:pPr>
          <a:r>
            <a:rPr lang="fr-CA" sz="1100">
              <a:solidFill>
                <a:schemeClr val="dk1"/>
              </a:solidFill>
              <a:effectLst/>
              <a:latin typeface="+mn-lt"/>
              <a:ea typeface="+mn-ea"/>
              <a:cs typeface="+mn-cs"/>
            </a:rPr>
            <a:t>La Boussole des transformations</a:t>
          </a:r>
          <a:r>
            <a:rPr lang="fr-CA" sz="1100" baseline="0">
              <a:solidFill>
                <a:schemeClr val="dk1"/>
              </a:solidFill>
              <a:effectLst/>
              <a:latin typeface="+mn-lt"/>
              <a:ea typeface="+mn-ea"/>
              <a:cs typeface="+mn-cs"/>
            </a:rPr>
            <a:t> </a:t>
          </a:r>
          <a:r>
            <a:rPr lang="fr-CA" sz="1100">
              <a:solidFill>
                <a:schemeClr val="dk1"/>
              </a:solidFill>
              <a:effectLst/>
              <a:latin typeface="+mn-lt"/>
              <a:ea typeface="+mn-ea"/>
              <a:cs typeface="+mn-cs"/>
            </a:rPr>
            <a:t>permet d’effectuer une analyse diagnostique des philosophies d'action d’un individu ou d’une organisation.</a:t>
          </a:r>
        </a:p>
        <a:p>
          <a:pPr>
            <a:spcAft>
              <a:spcPts val="600"/>
            </a:spcAft>
          </a:pPr>
          <a:r>
            <a:rPr lang="fr-CA" sz="1100">
              <a:solidFill>
                <a:schemeClr val="dk1"/>
              </a:solidFill>
              <a:effectLst/>
              <a:latin typeface="+mn-lt"/>
              <a:ea typeface="+mn-ea"/>
              <a:cs typeface="+mn-cs"/>
            </a:rPr>
            <a:t>Pour identifier vos représentations dominantes, il faut d’abord répondre entièrement au questionnaire, en fonction de vos perceptions générales. Il est important de répondre sincèrement, de donner votre avis de manière honnête et transparente, en gardant en tête qu’il n’y a pas de bonnes réponses, mais seulement vos réponses. </a:t>
          </a:r>
        </a:p>
        <a:p>
          <a:pPr>
            <a:spcAft>
              <a:spcPts val="600"/>
            </a:spcAft>
          </a:pPr>
          <a:r>
            <a:rPr lang="fr-CA" sz="1100">
              <a:solidFill>
                <a:schemeClr val="dk1"/>
              </a:solidFill>
              <a:effectLst/>
              <a:latin typeface="+mn-lt"/>
              <a:ea typeface="+mn-ea"/>
              <a:cs typeface="+mn-cs"/>
            </a:rPr>
            <a:t>Pour</a:t>
          </a:r>
          <a:r>
            <a:rPr lang="fr-CA" sz="1100" baseline="0">
              <a:solidFill>
                <a:schemeClr val="dk1"/>
              </a:solidFill>
              <a:effectLst/>
              <a:latin typeface="+mn-lt"/>
              <a:ea typeface="+mn-ea"/>
              <a:cs typeface="+mn-cs"/>
            </a:rPr>
            <a:t> donner votre réponse, placez votre curseur sur la cellule de réponse, puis sur la flèche qui s'affiche à droite. Les choix de réponse vont s'afficher automatiquement. Vous n'avez qu'à sélectionner l'énoncé qui correspond à votre position. </a:t>
          </a:r>
        </a:p>
        <a:p>
          <a:pPr>
            <a:spcAft>
              <a:spcPts val="600"/>
            </a:spcAft>
          </a:pPr>
          <a:endParaRPr lang="fr-CA" sz="1100" baseline="0">
            <a:solidFill>
              <a:schemeClr val="dk1"/>
            </a:solidFill>
            <a:effectLst/>
            <a:latin typeface="+mn-lt"/>
            <a:ea typeface="+mn-ea"/>
            <a:cs typeface="+mn-cs"/>
          </a:endParaRPr>
        </a:p>
        <a:p>
          <a:pPr>
            <a:spcAft>
              <a:spcPts val="600"/>
            </a:spcAft>
          </a:pPr>
          <a:endParaRPr lang="fr-CA" sz="1100" baseline="0">
            <a:solidFill>
              <a:schemeClr val="dk1"/>
            </a:solidFill>
            <a:effectLst/>
            <a:latin typeface="+mn-lt"/>
            <a:ea typeface="+mn-ea"/>
            <a:cs typeface="+mn-cs"/>
          </a:endParaRPr>
        </a:p>
        <a:p>
          <a:pPr>
            <a:spcAft>
              <a:spcPts val="600"/>
            </a:spcAft>
          </a:pPr>
          <a:endParaRPr lang="fr-CA" sz="1100" baseline="0">
            <a:solidFill>
              <a:schemeClr val="dk1"/>
            </a:solidFill>
            <a:effectLst/>
            <a:latin typeface="+mn-lt"/>
            <a:ea typeface="+mn-ea"/>
            <a:cs typeface="+mn-cs"/>
          </a:endParaRPr>
        </a:p>
        <a:p>
          <a:pPr>
            <a:spcAft>
              <a:spcPts val="600"/>
            </a:spcAft>
          </a:pPr>
          <a:endParaRPr lang="fr-CA" sz="1100" baseline="0">
            <a:solidFill>
              <a:schemeClr val="dk1"/>
            </a:solidFill>
            <a:effectLst/>
            <a:latin typeface="+mn-lt"/>
            <a:ea typeface="+mn-ea"/>
            <a:cs typeface="+mn-cs"/>
          </a:endParaRPr>
        </a:p>
        <a:p>
          <a:pPr>
            <a:spcAft>
              <a:spcPts val="600"/>
            </a:spcAft>
          </a:pPr>
          <a:endParaRPr lang="fr-CA" sz="1100" baseline="0">
            <a:solidFill>
              <a:schemeClr val="dk1"/>
            </a:solidFill>
            <a:effectLst/>
            <a:latin typeface="+mn-lt"/>
            <a:ea typeface="+mn-ea"/>
            <a:cs typeface="+mn-cs"/>
          </a:endParaRPr>
        </a:p>
        <a:p>
          <a:pPr>
            <a:spcAft>
              <a:spcPts val="600"/>
            </a:spcAft>
          </a:pPr>
          <a:endParaRPr lang="fr-CA" sz="1100" baseline="0">
            <a:solidFill>
              <a:schemeClr val="dk1"/>
            </a:solidFill>
            <a:effectLst/>
            <a:latin typeface="+mn-lt"/>
            <a:ea typeface="+mn-ea"/>
            <a:cs typeface="+mn-cs"/>
          </a:endParaRPr>
        </a:p>
        <a:p>
          <a:pPr>
            <a:spcAft>
              <a:spcPts val="600"/>
            </a:spcAft>
          </a:pPr>
          <a:endParaRPr lang="fr-CA"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600"/>
            </a:spcAft>
            <a:buClrTx/>
            <a:buSzTx/>
            <a:buFontTx/>
            <a:buNone/>
            <a:tabLst/>
            <a:defRPr/>
          </a:pPr>
          <a:r>
            <a:rPr lang="fr-CA" sz="1100" baseline="0">
              <a:solidFill>
                <a:schemeClr val="dk1"/>
              </a:solidFill>
              <a:effectLst/>
              <a:latin typeface="+mn-lt"/>
              <a:ea typeface="+mn-ea"/>
              <a:cs typeface="+mn-cs"/>
            </a:rPr>
            <a:t>Si vous avez des commentaires sur la question ou sur votre position, vous pouvez les inscrire dans la cellule de commentaire. </a:t>
          </a:r>
          <a:endParaRPr lang="fr-CA">
            <a:effectLst/>
          </a:endParaRPr>
        </a:p>
        <a:p>
          <a:pPr>
            <a:spcAft>
              <a:spcPts val="600"/>
            </a:spcAft>
          </a:pPr>
          <a:endParaRPr lang="fr-CA" sz="1100" baseline="0">
            <a:solidFill>
              <a:schemeClr val="dk1"/>
            </a:solidFill>
            <a:effectLst/>
            <a:latin typeface="+mn-lt"/>
            <a:ea typeface="+mn-ea"/>
            <a:cs typeface="+mn-cs"/>
          </a:endParaRPr>
        </a:p>
        <a:p>
          <a:pPr>
            <a:spcAft>
              <a:spcPts val="600"/>
            </a:spcAft>
          </a:pPr>
          <a:r>
            <a:rPr lang="fr-CA" sz="1100" b="1" baseline="0">
              <a:solidFill>
                <a:schemeClr val="dk1"/>
              </a:solidFill>
              <a:effectLst/>
              <a:latin typeface="+mn-lt"/>
              <a:ea typeface="+mn-ea"/>
              <a:cs typeface="+mn-cs"/>
            </a:rPr>
            <a:t>Analyse des résultats</a:t>
          </a:r>
          <a:endParaRPr lang="fr-CA" sz="1100" b="1">
            <a:solidFill>
              <a:schemeClr val="dk1"/>
            </a:solidFill>
            <a:effectLst/>
            <a:latin typeface="+mn-lt"/>
            <a:ea typeface="+mn-ea"/>
            <a:cs typeface="+mn-cs"/>
          </a:endParaRPr>
        </a:p>
        <a:p>
          <a:pPr>
            <a:spcAft>
              <a:spcPts val="600"/>
            </a:spcAft>
          </a:pPr>
          <a:r>
            <a:rPr lang="fr-CA" sz="1100">
              <a:solidFill>
                <a:schemeClr val="dk1"/>
              </a:solidFill>
              <a:effectLst/>
              <a:latin typeface="+mn-lt"/>
              <a:ea typeface="+mn-ea"/>
              <a:cs typeface="+mn-cs"/>
            </a:rPr>
            <a:t>Une fois le questionnaire complété, l’outil vous propose un portrait des approches et des stratégies auxquelles vous pouvez vous identifier. Encore une fois, il n’y a pas de bonnes ou de mauvaises philosophies. Votre manière de concevoir la mise en oeuvre du changement va dépendre de votre histoire, de votre contexte, de votre expérience, de votre formation, de vos relations, de votre métier, etc. </a:t>
          </a:r>
        </a:p>
        <a:p>
          <a:pPr>
            <a:spcAft>
              <a:spcPts val="600"/>
            </a:spcAft>
          </a:pPr>
          <a:r>
            <a:rPr lang="fr-CA" sz="1100">
              <a:solidFill>
                <a:schemeClr val="dk1"/>
              </a:solidFill>
              <a:effectLst/>
              <a:latin typeface="+mn-lt"/>
              <a:ea typeface="+mn-ea"/>
              <a:cs typeface="+mn-cs"/>
            </a:rPr>
            <a:t>Le partage de vos approches et stratégies avec d’autres personnes sera assurément enrichissant.</a:t>
          </a:r>
          <a:r>
            <a:rPr lang="fr-CA" sz="1100" baseline="0">
              <a:solidFill>
                <a:schemeClr val="dk1"/>
              </a:solidFill>
              <a:effectLst/>
              <a:latin typeface="+mn-lt"/>
              <a:ea typeface="+mn-ea"/>
              <a:cs typeface="+mn-cs"/>
            </a:rPr>
            <a:t> </a:t>
          </a:r>
          <a:r>
            <a:rPr lang="fr-CA" sz="1100">
              <a:solidFill>
                <a:schemeClr val="dk1"/>
              </a:solidFill>
              <a:effectLst/>
              <a:latin typeface="+mn-lt"/>
              <a:ea typeface="+mn-ea"/>
              <a:cs typeface="+mn-cs"/>
            </a:rPr>
            <a:t>Le dialogue respectueux sur vos différentes visions vous permettra de définir, petit à petit, une vision commune de la meilleure manière de mettre en œuvre une démarche ou un projet de transformation. </a:t>
          </a:r>
        </a:p>
      </xdr:txBody>
    </xdr:sp>
    <xdr:clientData/>
  </xdr:twoCellAnchor>
  <xdr:twoCellAnchor editAs="oneCell">
    <xdr:from>
      <xdr:col>0</xdr:col>
      <xdr:colOff>732693</xdr:colOff>
      <xdr:row>45</xdr:row>
      <xdr:rowOff>146540</xdr:rowOff>
    </xdr:from>
    <xdr:to>
      <xdr:col>9</xdr:col>
      <xdr:colOff>205154</xdr:colOff>
      <xdr:row>53</xdr:row>
      <xdr:rowOff>26718</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693" y="8719040"/>
          <a:ext cx="6330461" cy="1404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117231</xdr:colOff>
      <xdr:row>48</xdr:row>
      <xdr:rowOff>175846</xdr:rowOff>
    </xdr:from>
    <xdr:to>
      <xdr:col>10</xdr:col>
      <xdr:colOff>241788</xdr:colOff>
      <xdr:row>50</xdr:row>
      <xdr:rowOff>43963</xdr:rowOff>
    </xdr:to>
    <xdr:cxnSp macro="">
      <xdr:nvCxnSpPr>
        <xdr:cNvPr id="5" name="Connecteur droit avec flèche 4"/>
        <xdr:cNvCxnSpPr/>
      </xdr:nvCxnSpPr>
      <xdr:spPr>
        <a:xfrm flipH="1">
          <a:off x="6975231" y="9319846"/>
          <a:ext cx="886557" cy="2491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13606</xdr:colOff>
      <xdr:row>3</xdr:row>
      <xdr:rowOff>190500</xdr:rowOff>
    </xdr:from>
    <xdr:to>
      <xdr:col>10</xdr:col>
      <xdr:colOff>179917</xdr:colOff>
      <xdr:row>21</xdr:row>
      <xdr:rowOff>17477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39717</xdr:colOff>
      <xdr:row>21</xdr:row>
      <xdr:rowOff>166032</xdr:rowOff>
    </xdr:from>
    <xdr:to>
      <xdr:col>10</xdr:col>
      <xdr:colOff>192118</xdr:colOff>
      <xdr:row>60</xdr:row>
      <xdr:rowOff>17477</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0.17982</cdr:x>
      <cdr:y>0.30979</cdr:y>
    </cdr:from>
    <cdr:to>
      <cdr:x>0.81258</cdr:x>
      <cdr:y>0.40981</cdr:y>
    </cdr:to>
    <cdr:sp macro="" textlink="">
      <cdr:nvSpPr>
        <cdr:cNvPr id="30" name="Rectangle 29"/>
        <cdr:cNvSpPr/>
      </cdr:nvSpPr>
      <cdr:spPr>
        <a:xfrm xmlns:a="http://schemas.openxmlformats.org/drawingml/2006/main">
          <a:off x="1260598" y="2083212"/>
          <a:ext cx="4435929" cy="672644"/>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0.19746</cdr:x>
      <cdr:y>0.97978</cdr:y>
    </cdr:from>
    <cdr:to>
      <cdr:x>0.83023</cdr:x>
      <cdr:y>0.99614</cdr:y>
    </cdr:to>
    <cdr:sp macro="" textlink="">
      <cdr:nvSpPr>
        <cdr:cNvPr id="36" name="Rectangle 35"/>
        <cdr:cNvSpPr/>
      </cdr:nvSpPr>
      <cdr:spPr>
        <a:xfrm xmlns:a="http://schemas.openxmlformats.org/drawingml/2006/main">
          <a:off x="1384300" y="6588705"/>
          <a:ext cx="4435929" cy="109970"/>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0.18141</cdr:x>
      <cdr:y>0.86716</cdr:y>
    </cdr:from>
    <cdr:to>
      <cdr:x>0.81417</cdr:x>
      <cdr:y>0.96719</cdr:y>
    </cdr:to>
    <cdr:sp macro="" textlink="">
      <cdr:nvSpPr>
        <cdr:cNvPr id="35" name="Rectangle 34"/>
        <cdr:cNvSpPr/>
      </cdr:nvSpPr>
      <cdr:spPr>
        <a:xfrm xmlns:a="http://schemas.openxmlformats.org/drawingml/2006/main">
          <a:off x="1271732" y="5831361"/>
          <a:ext cx="4435929" cy="672644"/>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0.17558</cdr:x>
      <cdr:y>0.75569</cdr:y>
    </cdr:from>
    <cdr:to>
      <cdr:x>0.80835</cdr:x>
      <cdr:y>0.85571</cdr:y>
    </cdr:to>
    <cdr:sp macro="" textlink="">
      <cdr:nvSpPr>
        <cdr:cNvPr id="34" name="Rectangle 33"/>
        <cdr:cNvSpPr/>
      </cdr:nvSpPr>
      <cdr:spPr>
        <a:xfrm xmlns:a="http://schemas.openxmlformats.org/drawingml/2006/main">
          <a:off x="1230910" y="5081733"/>
          <a:ext cx="4435929" cy="672644"/>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0.17999</cdr:x>
      <cdr:y>0.64495</cdr:y>
    </cdr:from>
    <cdr:to>
      <cdr:x>0.81276</cdr:x>
      <cdr:y>0.74497</cdr:y>
    </cdr:to>
    <cdr:sp macro="" textlink="">
      <cdr:nvSpPr>
        <cdr:cNvPr id="33" name="Rectangle 32"/>
        <cdr:cNvSpPr/>
      </cdr:nvSpPr>
      <cdr:spPr>
        <a:xfrm xmlns:a="http://schemas.openxmlformats.org/drawingml/2006/main">
          <a:off x="1261835" y="4337050"/>
          <a:ext cx="4435929" cy="672644"/>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0.19455</cdr:x>
      <cdr:y>0.53379</cdr:y>
    </cdr:from>
    <cdr:to>
      <cdr:x>0.82732</cdr:x>
      <cdr:y>0.63381</cdr:y>
    </cdr:to>
    <cdr:sp macro="" textlink="">
      <cdr:nvSpPr>
        <cdr:cNvPr id="32" name="Rectangle 31"/>
        <cdr:cNvSpPr/>
      </cdr:nvSpPr>
      <cdr:spPr>
        <a:xfrm xmlns:a="http://schemas.openxmlformats.org/drawingml/2006/main">
          <a:off x="1363889" y="3589523"/>
          <a:ext cx="4435929" cy="672644"/>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0.1994</cdr:x>
      <cdr:y>0.42108</cdr:y>
    </cdr:from>
    <cdr:to>
      <cdr:x>0.83217</cdr:x>
      <cdr:y>0.52111</cdr:y>
    </cdr:to>
    <cdr:sp macro="" textlink="">
      <cdr:nvSpPr>
        <cdr:cNvPr id="31" name="Rectangle 30"/>
        <cdr:cNvSpPr/>
      </cdr:nvSpPr>
      <cdr:spPr>
        <a:xfrm xmlns:a="http://schemas.openxmlformats.org/drawingml/2006/main">
          <a:off x="1397907" y="2831606"/>
          <a:ext cx="4435929" cy="672644"/>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0.18776</cdr:x>
      <cdr:y>0.19836</cdr:y>
    </cdr:from>
    <cdr:to>
      <cdr:x>0.82052</cdr:x>
      <cdr:y>0.29838</cdr:y>
    </cdr:to>
    <cdr:sp macro="" textlink="">
      <cdr:nvSpPr>
        <cdr:cNvPr id="29" name="Rectangle 28"/>
        <cdr:cNvSpPr/>
      </cdr:nvSpPr>
      <cdr:spPr>
        <a:xfrm xmlns:a="http://schemas.openxmlformats.org/drawingml/2006/main">
          <a:off x="1316265" y="1333873"/>
          <a:ext cx="4435929" cy="672644"/>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0.18478</cdr:x>
      <cdr:y>0.09369</cdr:y>
    </cdr:from>
    <cdr:to>
      <cdr:x>0.81755</cdr:x>
      <cdr:y>0.18677</cdr:y>
    </cdr:to>
    <cdr:sp macro="" textlink="">
      <cdr:nvSpPr>
        <cdr:cNvPr id="28" name="Rectangle 27"/>
        <cdr:cNvSpPr/>
      </cdr:nvSpPr>
      <cdr:spPr>
        <a:xfrm xmlns:a="http://schemas.openxmlformats.org/drawingml/2006/main">
          <a:off x="1295401" y="630013"/>
          <a:ext cx="4435929" cy="625928"/>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0.39647</cdr:x>
      <cdr:y>0.1254</cdr:y>
    </cdr:from>
    <cdr:to>
      <cdr:x>0.61105</cdr:x>
      <cdr:y>0.17975</cdr:y>
    </cdr:to>
    <cdr:sp macro="" textlink="">
      <cdr:nvSpPr>
        <cdr:cNvPr id="2" name="ZoneTexte 1"/>
        <cdr:cNvSpPr txBox="1"/>
      </cdr:nvSpPr>
      <cdr:spPr>
        <a:xfrm xmlns:a="http://schemas.openxmlformats.org/drawingml/2006/main">
          <a:off x="2779395" y="843268"/>
          <a:ext cx="1504316" cy="36547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CA" sz="1100" b="1"/>
            <a:t>Direction</a:t>
          </a:r>
        </a:p>
        <a:p xmlns:a="http://schemas.openxmlformats.org/drawingml/2006/main">
          <a:pPr algn="ctr"/>
          <a:endParaRPr lang="fr-CA" sz="1100"/>
        </a:p>
      </cdr:txBody>
    </cdr:sp>
  </cdr:relSizeAnchor>
  <cdr:relSizeAnchor xmlns:cdr="http://schemas.openxmlformats.org/drawingml/2006/chartDrawing">
    <cdr:from>
      <cdr:x>0.3958</cdr:x>
      <cdr:y>0.23795</cdr:y>
    </cdr:from>
    <cdr:to>
      <cdr:x>0.61039</cdr:x>
      <cdr:y>0.2923</cdr:y>
    </cdr:to>
    <cdr:sp macro="" textlink="">
      <cdr:nvSpPr>
        <cdr:cNvPr id="3" name="ZoneTexte 1"/>
        <cdr:cNvSpPr txBox="1"/>
      </cdr:nvSpPr>
      <cdr:spPr>
        <a:xfrm xmlns:a="http://schemas.openxmlformats.org/drawingml/2006/main">
          <a:off x="2774739" y="1600116"/>
          <a:ext cx="1504315" cy="36547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CA" sz="1100" b="1"/>
            <a:t>Cadre</a:t>
          </a:r>
        </a:p>
      </cdr:txBody>
    </cdr:sp>
  </cdr:relSizeAnchor>
  <cdr:relSizeAnchor xmlns:cdr="http://schemas.openxmlformats.org/drawingml/2006/chartDrawing">
    <cdr:from>
      <cdr:x>0.39644</cdr:x>
      <cdr:y>0.35624</cdr:y>
    </cdr:from>
    <cdr:to>
      <cdr:x>0.61102</cdr:x>
      <cdr:y>0.41059</cdr:y>
    </cdr:to>
    <cdr:sp macro="" textlink="">
      <cdr:nvSpPr>
        <cdr:cNvPr id="4" name="ZoneTexte 1"/>
        <cdr:cNvSpPr txBox="1"/>
      </cdr:nvSpPr>
      <cdr:spPr>
        <a:xfrm xmlns:a="http://schemas.openxmlformats.org/drawingml/2006/main">
          <a:off x="2779184" y="2395586"/>
          <a:ext cx="1504315" cy="3654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CA" sz="1100" b="1"/>
            <a:t>Participation</a:t>
          </a:r>
        </a:p>
      </cdr:txBody>
    </cdr:sp>
  </cdr:relSizeAnchor>
  <cdr:relSizeAnchor xmlns:cdr="http://schemas.openxmlformats.org/drawingml/2006/chartDrawing">
    <cdr:from>
      <cdr:x>0.39653</cdr:x>
      <cdr:y>0.46612</cdr:y>
    </cdr:from>
    <cdr:to>
      <cdr:x>0.61111</cdr:x>
      <cdr:y>0.52047</cdr:y>
    </cdr:to>
    <cdr:sp macro="" textlink="">
      <cdr:nvSpPr>
        <cdr:cNvPr id="5" name="ZoneTexte 1"/>
        <cdr:cNvSpPr txBox="1"/>
      </cdr:nvSpPr>
      <cdr:spPr>
        <a:xfrm xmlns:a="http://schemas.openxmlformats.org/drawingml/2006/main">
          <a:off x="2779819" y="3134495"/>
          <a:ext cx="1504315" cy="3654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CA" sz="1100" b="1"/>
            <a:t>Gestion</a:t>
          </a:r>
        </a:p>
      </cdr:txBody>
    </cdr:sp>
  </cdr:relSizeAnchor>
  <cdr:relSizeAnchor xmlns:cdr="http://schemas.openxmlformats.org/drawingml/2006/chartDrawing">
    <cdr:from>
      <cdr:x>0.39915</cdr:x>
      <cdr:y>0.57449</cdr:y>
    </cdr:from>
    <cdr:to>
      <cdr:x>0.61374</cdr:x>
      <cdr:y>0.62883</cdr:y>
    </cdr:to>
    <cdr:sp macro="" textlink="">
      <cdr:nvSpPr>
        <cdr:cNvPr id="6" name="ZoneTexte 1"/>
        <cdr:cNvSpPr txBox="1"/>
      </cdr:nvSpPr>
      <cdr:spPr>
        <a:xfrm xmlns:a="http://schemas.openxmlformats.org/drawingml/2006/main">
          <a:off x="2798234" y="3863215"/>
          <a:ext cx="1504315" cy="3654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CA" sz="1100" b="1"/>
            <a:t>Dépendance</a:t>
          </a:r>
        </a:p>
      </cdr:txBody>
    </cdr:sp>
  </cdr:relSizeAnchor>
  <cdr:relSizeAnchor xmlns:cdr="http://schemas.openxmlformats.org/drawingml/2006/chartDrawing">
    <cdr:from>
      <cdr:x>0.39653</cdr:x>
      <cdr:y>0.6871</cdr:y>
    </cdr:from>
    <cdr:to>
      <cdr:x>0.61111</cdr:x>
      <cdr:y>0.74145</cdr:y>
    </cdr:to>
    <cdr:sp macro="" textlink="">
      <cdr:nvSpPr>
        <cdr:cNvPr id="7" name="ZoneTexte 1"/>
        <cdr:cNvSpPr txBox="1"/>
      </cdr:nvSpPr>
      <cdr:spPr>
        <a:xfrm xmlns:a="http://schemas.openxmlformats.org/drawingml/2006/main">
          <a:off x="2779819" y="4620510"/>
          <a:ext cx="1504315" cy="36547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CA" sz="1100" b="1"/>
            <a:t>Prospective</a:t>
          </a:r>
        </a:p>
      </cdr:txBody>
    </cdr:sp>
  </cdr:relSizeAnchor>
  <cdr:relSizeAnchor xmlns:cdr="http://schemas.openxmlformats.org/drawingml/2006/chartDrawing">
    <cdr:from>
      <cdr:x>0.3958</cdr:x>
      <cdr:y>0.7982</cdr:y>
    </cdr:from>
    <cdr:to>
      <cdr:x>0.61039</cdr:x>
      <cdr:y>0.85255</cdr:y>
    </cdr:to>
    <cdr:sp macro="" textlink="">
      <cdr:nvSpPr>
        <cdr:cNvPr id="8" name="ZoneTexte 1"/>
        <cdr:cNvSpPr txBox="1"/>
      </cdr:nvSpPr>
      <cdr:spPr>
        <a:xfrm xmlns:a="http://schemas.openxmlformats.org/drawingml/2006/main">
          <a:off x="2774739" y="5367616"/>
          <a:ext cx="1504315" cy="36547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CA" sz="1100" b="1"/>
            <a:t>Intégration</a:t>
          </a:r>
        </a:p>
      </cdr:txBody>
    </cdr:sp>
  </cdr:relSizeAnchor>
  <cdr:relSizeAnchor xmlns:cdr="http://schemas.openxmlformats.org/drawingml/2006/chartDrawing">
    <cdr:from>
      <cdr:x>0.3978</cdr:x>
      <cdr:y>0.91263</cdr:y>
    </cdr:from>
    <cdr:to>
      <cdr:x>0.61238</cdr:x>
      <cdr:y>0.96697</cdr:y>
    </cdr:to>
    <cdr:sp macro="" textlink="">
      <cdr:nvSpPr>
        <cdr:cNvPr id="9" name="ZoneTexte 1"/>
        <cdr:cNvSpPr txBox="1"/>
      </cdr:nvSpPr>
      <cdr:spPr>
        <a:xfrm xmlns:a="http://schemas.openxmlformats.org/drawingml/2006/main">
          <a:off x="2788709" y="6137092"/>
          <a:ext cx="1504315" cy="36547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CA" sz="1100" b="1"/>
            <a:t>Adaptation</a:t>
          </a:r>
        </a:p>
      </cdr:txBody>
    </cdr:sp>
  </cdr:relSizeAnchor>
  <cdr:relSizeAnchor xmlns:cdr="http://schemas.openxmlformats.org/drawingml/2006/chartDrawing">
    <cdr:from>
      <cdr:x>0.07415</cdr:x>
      <cdr:y>0.17463</cdr:y>
    </cdr:from>
    <cdr:to>
      <cdr:x>0.26242</cdr:x>
      <cdr:y>0.2151</cdr:y>
    </cdr:to>
    <cdr:sp macro="" textlink="">
      <cdr:nvSpPr>
        <cdr:cNvPr id="12" name="ZoneTexte 11"/>
        <cdr:cNvSpPr txBox="1"/>
      </cdr:nvSpPr>
      <cdr:spPr>
        <a:xfrm xmlns:a="http://schemas.openxmlformats.org/drawingml/2006/main">
          <a:off x="519794" y="1174298"/>
          <a:ext cx="1319893" cy="272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CA" sz="1100"/>
            <a:t>Ascendante</a:t>
          </a:r>
        </a:p>
      </cdr:txBody>
    </cdr:sp>
  </cdr:relSizeAnchor>
  <cdr:relSizeAnchor xmlns:cdr="http://schemas.openxmlformats.org/drawingml/2006/chartDrawing">
    <cdr:from>
      <cdr:x>0.81172</cdr:x>
      <cdr:y>0.17348</cdr:y>
    </cdr:from>
    <cdr:to>
      <cdr:x>1</cdr:x>
      <cdr:y>0.21395</cdr:y>
    </cdr:to>
    <cdr:sp macro="" textlink="">
      <cdr:nvSpPr>
        <cdr:cNvPr id="13" name="ZoneTexte 1"/>
        <cdr:cNvSpPr txBox="1"/>
      </cdr:nvSpPr>
      <cdr:spPr>
        <a:xfrm xmlns:a="http://schemas.openxmlformats.org/drawingml/2006/main">
          <a:off x="5690508" y="1166586"/>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Descendante</a:t>
          </a:r>
        </a:p>
      </cdr:txBody>
    </cdr:sp>
  </cdr:relSizeAnchor>
  <cdr:relSizeAnchor xmlns:cdr="http://schemas.openxmlformats.org/drawingml/2006/chartDrawing">
    <cdr:from>
      <cdr:x>0.07518</cdr:x>
      <cdr:y>0.28275</cdr:y>
    </cdr:from>
    <cdr:to>
      <cdr:x>0.26346</cdr:x>
      <cdr:y>0.32322</cdr:y>
    </cdr:to>
    <cdr:sp macro="" textlink="">
      <cdr:nvSpPr>
        <cdr:cNvPr id="14" name="ZoneTexte 1"/>
        <cdr:cNvSpPr txBox="1"/>
      </cdr:nvSpPr>
      <cdr:spPr>
        <a:xfrm xmlns:a="http://schemas.openxmlformats.org/drawingml/2006/main">
          <a:off x="527050" y="1901371"/>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Volontaire</a:t>
          </a:r>
        </a:p>
      </cdr:txBody>
    </cdr:sp>
  </cdr:relSizeAnchor>
  <cdr:relSizeAnchor xmlns:cdr="http://schemas.openxmlformats.org/drawingml/2006/chartDrawing">
    <cdr:from>
      <cdr:x>0.81172</cdr:x>
      <cdr:y>0.28072</cdr:y>
    </cdr:from>
    <cdr:to>
      <cdr:x>1</cdr:x>
      <cdr:y>0.32119</cdr:y>
    </cdr:to>
    <cdr:sp macro="" textlink="">
      <cdr:nvSpPr>
        <cdr:cNvPr id="15" name="ZoneTexte 1"/>
        <cdr:cNvSpPr txBox="1"/>
      </cdr:nvSpPr>
      <cdr:spPr>
        <a:xfrm xmlns:a="http://schemas.openxmlformats.org/drawingml/2006/main">
          <a:off x="5690508" y="1887765"/>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Prescriptif</a:t>
          </a:r>
        </a:p>
      </cdr:txBody>
    </cdr:sp>
  </cdr:relSizeAnchor>
  <cdr:relSizeAnchor xmlns:cdr="http://schemas.openxmlformats.org/drawingml/2006/chartDrawing">
    <cdr:from>
      <cdr:x>0.07712</cdr:x>
      <cdr:y>0.39404</cdr:y>
    </cdr:from>
    <cdr:to>
      <cdr:x>0.2654</cdr:x>
      <cdr:y>0.43451</cdr:y>
    </cdr:to>
    <cdr:sp macro="" textlink="">
      <cdr:nvSpPr>
        <cdr:cNvPr id="16" name="ZoneTexte 1"/>
        <cdr:cNvSpPr txBox="1"/>
      </cdr:nvSpPr>
      <cdr:spPr>
        <a:xfrm xmlns:a="http://schemas.openxmlformats.org/drawingml/2006/main">
          <a:off x="540658" y="2649765"/>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Autoritaire</a:t>
          </a:r>
        </a:p>
      </cdr:txBody>
    </cdr:sp>
  </cdr:relSizeAnchor>
  <cdr:relSizeAnchor xmlns:cdr="http://schemas.openxmlformats.org/drawingml/2006/chartDrawing">
    <cdr:from>
      <cdr:x>0.81082</cdr:x>
      <cdr:y>0.39404</cdr:y>
    </cdr:from>
    <cdr:to>
      <cdr:x>0.99909</cdr:x>
      <cdr:y>0.43451</cdr:y>
    </cdr:to>
    <cdr:sp macro="" textlink="">
      <cdr:nvSpPr>
        <cdr:cNvPr id="17" name="ZoneTexte 1"/>
        <cdr:cNvSpPr txBox="1"/>
      </cdr:nvSpPr>
      <cdr:spPr>
        <a:xfrm xmlns:a="http://schemas.openxmlformats.org/drawingml/2006/main">
          <a:off x="5684158" y="2649764"/>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Participatif</a:t>
          </a:r>
        </a:p>
      </cdr:txBody>
    </cdr:sp>
  </cdr:relSizeAnchor>
  <cdr:relSizeAnchor xmlns:cdr="http://schemas.openxmlformats.org/drawingml/2006/chartDrawing">
    <cdr:from>
      <cdr:x>0.06936</cdr:x>
      <cdr:y>0.50533</cdr:y>
    </cdr:from>
    <cdr:to>
      <cdr:x>0.25763</cdr:x>
      <cdr:y>0.5458</cdr:y>
    </cdr:to>
    <cdr:sp macro="" textlink="">
      <cdr:nvSpPr>
        <cdr:cNvPr id="18" name="ZoneTexte 1"/>
        <cdr:cNvSpPr txBox="1"/>
      </cdr:nvSpPr>
      <cdr:spPr>
        <a:xfrm xmlns:a="http://schemas.openxmlformats.org/drawingml/2006/main">
          <a:off x="486229" y="3398158"/>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Planificatrice</a:t>
          </a:r>
        </a:p>
      </cdr:txBody>
    </cdr:sp>
  </cdr:relSizeAnchor>
  <cdr:relSizeAnchor xmlns:cdr="http://schemas.openxmlformats.org/drawingml/2006/chartDrawing">
    <cdr:from>
      <cdr:x>0.81082</cdr:x>
      <cdr:y>0.50533</cdr:y>
    </cdr:from>
    <cdr:to>
      <cdr:x>0.99909</cdr:x>
      <cdr:y>0.5458</cdr:y>
    </cdr:to>
    <cdr:sp macro="" textlink="">
      <cdr:nvSpPr>
        <cdr:cNvPr id="19" name="ZoneTexte 1"/>
        <cdr:cNvSpPr txBox="1"/>
      </cdr:nvSpPr>
      <cdr:spPr>
        <a:xfrm xmlns:a="http://schemas.openxmlformats.org/drawingml/2006/main">
          <a:off x="5684157" y="3398157"/>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Pragmatique</a:t>
          </a:r>
        </a:p>
      </cdr:txBody>
    </cdr:sp>
  </cdr:relSizeAnchor>
  <cdr:relSizeAnchor xmlns:cdr="http://schemas.openxmlformats.org/drawingml/2006/chartDrawing">
    <cdr:from>
      <cdr:x>0.07906</cdr:x>
      <cdr:y>0.61864</cdr:y>
    </cdr:from>
    <cdr:to>
      <cdr:x>0.26734</cdr:x>
      <cdr:y>0.65911</cdr:y>
    </cdr:to>
    <cdr:sp macro="" textlink="">
      <cdr:nvSpPr>
        <cdr:cNvPr id="20" name="ZoneTexte 1"/>
        <cdr:cNvSpPr txBox="1"/>
      </cdr:nvSpPr>
      <cdr:spPr>
        <a:xfrm xmlns:a="http://schemas.openxmlformats.org/drawingml/2006/main">
          <a:off x="554264" y="4160157"/>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Exogène</a:t>
          </a:r>
        </a:p>
      </cdr:txBody>
    </cdr:sp>
  </cdr:relSizeAnchor>
  <cdr:relSizeAnchor xmlns:cdr="http://schemas.openxmlformats.org/drawingml/2006/chartDrawing">
    <cdr:from>
      <cdr:x>0.81082</cdr:x>
      <cdr:y>0.61257</cdr:y>
    </cdr:from>
    <cdr:to>
      <cdr:x>0.99909</cdr:x>
      <cdr:y>0.65304</cdr:y>
    </cdr:to>
    <cdr:sp macro="" textlink="">
      <cdr:nvSpPr>
        <cdr:cNvPr id="21" name="ZoneTexte 1"/>
        <cdr:cNvSpPr txBox="1"/>
      </cdr:nvSpPr>
      <cdr:spPr>
        <a:xfrm xmlns:a="http://schemas.openxmlformats.org/drawingml/2006/main">
          <a:off x="5684157" y="4119335"/>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Endogène</a:t>
          </a:r>
        </a:p>
      </cdr:txBody>
    </cdr:sp>
  </cdr:relSizeAnchor>
  <cdr:relSizeAnchor xmlns:cdr="http://schemas.openxmlformats.org/drawingml/2006/chartDrawing">
    <cdr:from>
      <cdr:x>0.06742</cdr:x>
      <cdr:y>0.72993</cdr:y>
    </cdr:from>
    <cdr:to>
      <cdr:x>0.25569</cdr:x>
      <cdr:y>0.7704</cdr:y>
    </cdr:to>
    <cdr:sp macro="" textlink="">
      <cdr:nvSpPr>
        <cdr:cNvPr id="22" name="ZoneTexte 1"/>
        <cdr:cNvSpPr txBox="1"/>
      </cdr:nvSpPr>
      <cdr:spPr>
        <a:xfrm xmlns:a="http://schemas.openxmlformats.org/drawingml/2006/main">
          <a:off x="472622" y="4908550"/>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Rétrospective</a:t>
          </a:r>
        </a:p>
      </cdr:txBody>
    </cdr:sp>
  </cdr:relSizeAnchor>
  <cdr:relSizeAnchor xmlns:cdr="http://schemas.openxmlformats.org/drawingml/2006/chartDrawing">
    <cdr:from>
      <cdr:x>0.81172</cdr:x>
      <cdr:y>0.72993</cdr:y>
    </cdr:from>
    <cdr:to>
      <cdr:x>1</cdr:x>
      <cdr:y>0.7704</cdr:y>
    </cdr:to>
    <cdr:sp macro="" textlink="">
      <cdr:nvSpPr>
        <cdr:cNvPr id="23" name="ZoneTexte 1"/>
        <cdr:cNvSpPr txBox="1"/>
      </cdr:nvSpPr>
      <cdr:spPr>
        <a:xfrm xmlns:a="http://schemas.openxmlformats.org/drawingml/2006/main">
          <a:off x="5690508" y="4908550"/>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Prévisionnelle</a:t>
          </a:r>
        </a:p>
      </cdr:txBody>
    </cdr:sp>
  </cdr:relSizeAnchor>
  <cdr:relSizeAnchor xmlns:cdr="http://schemas.openxmlformats.org/drawingml/2006/chartDrawing">
    <cdr:from>
      <cdr:x>0.07712</cdr:x>
      <cdr:y>0.84527</cdr:y>
    </cdr:from>
    <cdr:to>
      <cdr:x>0.2654</cdr:x>
      <cdr:y>0.88574</cdr:y>
    </cdr:to>
    <cdr:sp macro="" textlink="">
      <cdr:nvSpPr>
        <cdr:cNvPr id="24" name="ZoneTexte 1"/>
        <cdr:cNvSpPr txBox="1"/>
      </cdr:nvSpPr>
      <cdr:spPr>
        <a:xfrm xmlns:a="http://schemas.openxmlformats.org/drawingml/2006/main">
          <a:off x="540657" y="5684157"/>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Intégrée</a:t>
          </a:r>
        </a:p>
      </cdr:txBody>
    </cdr:sp>
  </cdr:relSizeAnchor>
  <cdr:relSizeAnchor xmlns:cdr="http://schemas.openxmlformats.org/drawingml/2006/chartDrawing">
    <cdr:from>
      <cdr:x>0.04801</cdr:x>
      <cdr:y>0.95049</cdr:y>
    </cdr:from>
    <cdr:to>
      <cdr:x>0.23628</cdr:x>
      <cdr:y>0.99096</cdr:y>
    </cdr:to>
    <cdr:sp macro="" textlink="">
      <cdr:nvSpPr>
        <cdr:cNvPr id="25" name="ZoneTexte 1"/>
        <cdr:cNvSpPr txBox="1"/>
      </cdr:nvSpPr>
      <cdr:spPr>
        <a:xfrm xmlns:a="http://schemas.openxmlformats.org/drawingml/2006/main">
          <a:off x="336550" y="6391728"/>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Transformatrice</a:t>
          </a:r>
        </a:p>
      </cdr:txBody>
    </cdr:sp>
  </cdr:relSizeAnchor>
  <cdr:relSizeAnchor xmlns:cdr="http://schemas.openxmlformats.org/drawingml/2006/chartDrawing">
    <cdr:from>
      <cdr:x>0.80499</cdr:x>
      <cdr:y>0.8473</cdr:y>
    </cdr:from>
    <cdr:to>
      <cdr:x>0.99327</cdr:x>
      <cdr:y>0.88776</cdr:y>
    </cdr:to>
    <cdr:sp macro="" textlink="">
      <cdr:nvSpPr>
        <cdr:cNvPr id="26" name="ZoneTexte 1"/>
        <cdr:cNvSpPr txBox="1"/>
      </cdr:nvSpPr>
      <cdr:spPr>
        <a:xfrm xmlns:a="http://schemas.openxmlformats.org/drawingml/2006/main">
          <a:off x="5643336" y="5697765"/>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Parallèle</a:t>
          </a:r>
        </a:p>
      </cdr:txBody>
    </cdr:sp>
  </cdr:relSizeAnchor>
  <cdr:relSizeAnchor xmlns:cdr="http://schemas.openxmlformats.org/drawingml/2006/chartDrawing">
    <cdr:from>
      <cdr:x>0.79723</cdr:x>
      <cdr:y>0.95953</cdr:y>
    </cdr:from>
    <cdr:to>
      <cdr:x>0.98551</cdr:x>
      <cdr:y>1</cdr:y>
    </cdr:to>
    <cdr:sp macro="" textlink="">
      <cdr:nvSpPr>
        <cdr:cNvPr id="27" name="ZoneTexte 1"/>
        <cdr:cNvSpPr txBox="1"/>
      </cdr:nvSpPr>
      <cdr:spPr>
        <a:xfrm xmlns:a="http://schemas.openxmlformats.org/drawingml/2006/main">
          <a:off x="5588907" y="6452510"/>
          <a:ext cx="1319893" cy="272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Réformatrice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0</xdr:row>
      <xdr:rowOff>76200</xdr:rowOff>
    </xdr:from>
    <xdr:to>
      <xdr:col>9</xdr:col>
      <xdr:colOff>438149</xdr:colOff>
      <xdr:row>17</xdr:row>
      <xdr:rowOff>9525</xdr:rowOff>
    </xdr:to>
    <xdr:sp macro="" textlink="">
      <xdr:nvSpPr>
        <xdr:cNvPr id="2" name="ZoneTexte 1"/>
        <xdr:cNvSpPr txBox="1"/>
      </xdr:nvSpPr>
      <xdr:spPr>
        <a:xfrm>
          <a:off x="95250" y="76200"/>
          <a:ext cx="7200899" cy="3171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a:solidFill>
                <a:schemeClr val="dk1"/>
              </a:solidFill>
              <a:effectLst/>
              <a:latin typeface="+mn-lt"/>
              <a:ea typeface="+mn-ea"/>
              <a:cs typeface="+mn-cs"/>
            </a:rPr>
            <a:t>Pour plus d’informations ou pour donner vos commentaires sur cet outil, veuillez contacter :</a:t>
          </a:r>
          <a:endParaRPr lang="fr-CA" sz="1400">
            <a:solidFill>
              <a:schemeClr val="dk1"/>
            </a:solidFill>
            <a:effectLst/>
            <a:latin typeface="+mn-lt"/>
            <a:ea typeface="+mn-ea"/>
            <a:cs typeface="+mn-cs"/>
          </a:endParaRPr>
        </a:p>
        <a:p>
          <a:endParaRPr lang="fr-CA" sz="1100" b="1">
            <a:solidFill>
              <a:schemeClr val="dk1"/>
            </a:solidFill>
            <a:effectLst/>
            <a:latin typeface="+mn-lt"/>
            <a:ea typeface="+mn-ea"/>
            <a:cs typeface="+mn-cs"/>
          </a:endParaRPr>
        </a:p>
        <a:p>
          <a:r>
            <a:rPr lang="fr-CA" sz="1100">
              <a:solidFill>
                <a:schemeClr val="dk1"/>
              </a:solidFill>
              <a:effectLst/>
              <a:latin typeface="+mn-lt"/>
              <a:ea typeface="+mn-ea"/>
              <a:cs typeface="+mn-cs"/>
            </a:rPr>
            <a:t>Olivier Riffon, Ph.D.		Catherine</a:t>
          </a:r>
          <a:r>
            <a:rPr lang="fr-CA" sz="1100" baseline="0">
              <a:solidFill>
                <a:schemeClr val="dk1"/>
              </a:solidFill>
              <a:effectLst/>
              <a:latin typeface="+mn-lt"/>
              <a:ea typeface="+mn-ea"/>
              <a:cs typeface="+mn-cs"/>
            </a:rPr>
            <a:t> Lemay Bélisle</a:t>
          </a:r>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Professeur en Éco-conseil 		</a:t>
          </a:r>
          <a:r>
            <a:rPr lang="fr-CA" sz="1100">
              <a:solidFill>
                <a:srgbClr val="0070C0"/>
              </a:solidFill>
              <a:effectLst/>
              <a:latin typeface="+mn-lt"/>
              <a:ea typeface="+mn-ea"/>
              <a:cs typeface="+mn-cs"/>
            </a:rPr>
            <a:t>catherine1_lemay-belisle@uqac.ca</a:t>
          </a:r>
        </a:p>
        <a:p>
          <a:r>
            <a:rPr lang="fr-CA" sz="1100">
              <a:solidFill>
                <a:srgbClr val="0070C0"/>
              </a:solidFill>
              <a:effectLst/>
              <a:latin typeface="+mn-lt"/>
              <a:ea typeface="+mn-ea"/>
              <a:cs typeface="+mn-cs"/>
            </a:rPr>
            <a:t>Olivier_Riffon@uqac.ca </a:t>
          </a:r>
        </a:p>
        <a:p>
          <a:r>
            <a:rPr lang="fr-CA" sz="1100" u="none">
              <a:solidFill>
                <a:schemeClr val="dk1"/>
              </a:solidFill>
              <a:effectLst/>
              <a:latin typeface="+mn-lt"/>
              <a:ea typeface="+mn-ea"/>
              <a:cs typeface="+mn-cs"/>
            </a:rPr>
            <a:t>(418)</a:t>
          </a:r>
          <a:r>
            <a:rPr lang="fr-CA" sz="1100" u="none" baseline="0">
              <a:solidFill>
                <a:schemeClr val="dk1"/>
              </a:solidFill>
              <a:effectLst/>
              <a:latin typeface="+mn-lt"/>
              <a:ea typeface="+mn-ea"/>
              <a:cs typeface="+mn-cs"/>
            </a:rPr>
            <a:t> 545-5011 #2444</a:t>
          </a:r>
          <a:endParaRPr lang="fr-CA" sz="1100" u="none">
            <a:solidFill>
              <a:schemeClr val="dk1"/>
            </a:solidFill>
            <a:effectLst/>
            <a:latin typeface="+mn-lt"/>
            <a:ea typeface="+mn-ea"/>
            <a:cs typeface="+mn-cs"/>
          </a:endParaRPr>
        </a:p>
        <a:p>
          <a:endParaRPr lang="fr-CA" sz="1100"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Département des Sciences fondamentales </a:t>
          </a:r>
          <a:endParaRPr lang="fr-CA">
            <a:effectLst/>
          </a:endParaRPr>
        </a:p>
        <a:p>
          <a:r>
            <a:rPr lang="fr-CA" sz="1100">
              <a:solidFill>
                <a:schemeClr val="dk1"/>
              </a:solidFill>
              <a:effectLst/>
              <a:latin typeface="+mn-lt"/>
              <a:ea typeface="+mn-ea"/>
              <a:cs typeface="+mn-cs"/>
            </a:rPr>
            <a:t>Université du Québec à Chicoutimi </a:t>
          </a:r>
          <a:endParaRPr lang="fr-CA">
            <a:effectLst/>
          </a:endParaRPr>
        </a:p>
        <a:p>
          <a:r>
            <a:rPr lang="fr-CA" sz="1100" b="0">
              <a:solidFill>
                <a:schemeClr val="dk1"/>
              </a:solidFill>
              <a:effectLst/>
              <a:latin typeface="+mn-lt"/>
              <a:ea typeface="+mn-ea"/>
              <a:cs typeface="+mn-cs"/>
            </a:rPr>
            <a:t>555 boul. de l’Université</a:t>
          </a:r>
        </a:p>
        <a:p>
          <a:r>
            <a:rPr lang="fr-CA" sz="1100" b="0">
              <a:solidFill>
                <a:schemeClr val="dk1"/>
              </a:solidFill>
              <a:effectLst/>
              <a:latin typeface="+mn-lt"/>
              <a:ea typeface="+mn-ea"/>
              <a:cs typeface="+mn-cs"/>
            </a:rPr>
            <a:t>Chicoutimi, Qc</a:t>
          </a:r>
        </a:p>
        <a:p>
          <a:r>
            <a:rPr lang="fr-CA" sz="1100" b="0">
              <a:solidFill>
                <a:schemeClr val="dk1"/>
              </a:solidFill>
              <a:effectLst/>
              <a:latin typeface="+mn-lt"/>
              <a:ea typeface="+mn-ea"/>
              <a:cs typeface="+mn-cs"/>
            </a:rPr>
            <a:t>G7H2B1</a:t>
          </a:r>
        </a:p>
        <a:p>
          <a:endParaRPr lang="fr-CA">
            <a:effectLst/>
          </a:endParaRPr>
        </a:p>
        <a:p>
          <a:endParaRPr lang="fr-CA" sz="1100">
            <a:solidFill>
              <a:schemeClr val="dk1"/>
            </a:solidFill>
            <a:effectLst/>
            <a:latin typeface="+mn-lt"/>
            <a:ea typeface="+mn-ea"/>
            <a:cs typeface="+mn-cs"/>
          </a:endParaRPr>
        </a:p>
        <a:p>
          <a:endParaRPr lang="fr-CA" sz="1100">
            <a:solidFill>
              <a:schemeClr val="dk1"/>
            </a:solidFill>
            <a:effectLst/>
            <a:latin typeface="+mn-lt"/>
            <a:ea typeface="+mn-ea"/>
            <a:cs typeface="+mn-cs"/>
          </a:endParaRPr>
        </a:p>
        <a:p>
          <a:endParaRPr lang="fr-CA" sz="1100"/>
        </a:p>
      </xdr:txBody>
    </xdr:sp>
    <xdr:clientData/>
  </xdr:twoCellAnchor>
  <xdr:twoCellAnchor editAs="oneCell">
    <xdr:from>
      <xdr:col>3</xdr:col>
      <xdr:colOff>723900</xdr:colOff>
      <xdr:row>6</xdr:row>
      <xdr:rowOff>153553</xdr:rowOff>
    </xdr:from>
    <xdr:to>
      <xdr:col>8</xdr:col>
      <xdr:colOff>9524</xdr:colOff>
      <xdr:row>16</xdr:row>
      <xdr:rowOff>104774</xdr:rowOff>
    </xdr:to>
    <xdr:pic>
      <xdr:nvPicPr>
        <xdr:cNvPr id="3" name="Image 2" descr="Image associÃ©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0" y="1296553"/>
          <a:ext cx="3095624" cy="1856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zoomScale="130" zoomScaleNormal="130" workbookViewId="0"/>
  </sheetViews>
  <sheetFormatPr baseColWidth="10" defaultRowHeight="15" x14ac:dyDescent="0.25"/>
  <cols>
    <col min="1" max="16384" width="11.42578125" style="28"/>
  </cols>
  <sheetData>
    <row r="1" spans="1:1" x14ac:dyDescent="0.25">
      <c r="A1" s="37" t="s">
        <v>194</v>
      </c>
    </row>
    <row r="6" spans="1:1" x14ac:dyDescent="0.25">
      <c r="A6" s="37"/>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zoomScaleNormal="100" workbookViewId="0">
      <pane xSplit="9" ySplit="3" topLeftCell="J4" activePane="bottomRight" state="frozen"/>
      <selection pane="topRight" activeCell="I1" sqref="I1"/>
      <selection pane="bottomLeft" activeCell="A4" sqref="A4"/>
      <selection pane="bottomRight" activeCell="L31" sqref="L31"/>
    </sheetView>
  </sheetViews>
  <sheetFormatPr baseColWidth="10" defaultRowHeight="34.5" customHeight="1" x14ac:dyDescent="0.25"/>
  <cols>
    <col min="1" max="1" width="4" style="32" customWidth="1"/>
    <col min="2" max="2" width="6.7109375" style="32" hidden="1" customWidth="1"/>
    <col min="3" max="3" width="6.7109375" style="23" customWidth="1"/>
    <col min="4" max="4" width="95" style="21" customWidth="1"/>
    <col min="5" max="5" width="27.7109375" style="21" customWidth="1"/>
    <col min="6" max="7" width="11.42578125" style="22" customWidth="1"/>
    <col min="8" max="8" width="7" style="22" customWidth="1"/>
    <col min="9" max="9" width="48.140625" style="22" customWidth="1"/>
    <col min="10" max="25" width="11.42578125" style="32"/>
    <col min="26" max="16384" width="11.42578125" style="22"/>
  </cols>
  <sheetData>
    <row r="1" spans="1:25" s="32" customFormat="1" ht="12" customHeight="1" x14ac:dyDescent="0.25">
      <c r="C1" s="34"/>
      <c r="D1" s="35"/>
      <c r="E1" s="35"/>
    </row>
    <row r="2" spans="1:25" s="20" customFormat="1" ht="34.5" customHeight="1" x14ac:dyDescent="0.25">
      <c r="A2" s="33"/>
      <c r="B2" s="33"/>
      <c r="C2" s="97"/>
      <c r="D2" s="116" t="s">
        <v>59</v>
      </c>
      <c r="E2" s="118" t="s">
        <v>180</v>
      </c>
      <c r="F2" s="101"/>
      <c r="G2" s="102" t="s">
        <v>102</v>
      </c>
      <c r="H2" s="103">
        <f>SUM(IF(COUNTIF(E5,""),0,1),IF(COUNTIF(E6,""),0,1),IF(COUNTIF(E7,""),0,1),IF(COUNTIF(E8,""),0,1),IF(COUNTIF(E9,""),0,1),IF(COUNTIF(E10,""),0,1),IF(COUNTIF(E11,""),0,1),IF(COUNTIF(E12,""),0,1),IF(COUNTIF(E13,""),0,1),IF(COUNTIF(E14,""),0,1),IF(COUNTIF(E15,""),0,1),IF(COUNTIF(E16,""),0,1),IF(COUNTIF(E17,""),0,1),IF(COUNTIF(E18,""),0,1),IF(COUNTIF(E19,""),0,1),IF(COUNTIF(E20,""),0,1),IF(COUNTIF(E22,""),0,1),IF(COUNTIF(E23,""),0,1),IF(COUNTIF(E24,""),0,1),IF(COUNTIF(E25,""),0,1),IF(COUNTIF(E26,""),0,1),IF(COUNTIF(E27,""),0,1),IF(COUNTIF(E28,""),0,1),IF(COUNTIF(E29,""),0,1),IF(COUNTIF(E30,""),0,1),IF(COUNTIF(E31,""),0,1),IF(COUNTIF(E32,""),0,1),IF(COUNTIF(E33,""),0,1),IF(COUNTIF(E34,""),0,1),IF(COUNTIF(E35,""),0,1),IF(COUNTIF(E36,""),0,1),IF(COUNTIF(E37,""),0,1))/32</f>
        <v>0</v>
      </c>
      <c r="I2" s="104" t="s">
        <v>103</v>
      </c>
      <c r="J2" s="33"/>
      <c r="K2" s="33"/>
      <c r="L2" s="33"/>
      <c r="M2" s="33"/>
      <c r="N2" s="33"/>
      <c r="O2" s="33"/>
      <c r="P2" s="33"/>
      <c r="Q2" s="33"/>
      <c r="R2" s="33"/>
      <c r="S2" s="33"/>
      <c r="T2" s="33"/>
      <c r="U2" s="33"/>
      <c r="V2" s="33"/>
      <c r="W2" s="33"/>
      <c r="X2" s="33"/>
      <c r="Y2" s="33"/>
    </row>
    <row r="3" spans="1:25" s="20" customFormat="1" ht="15" customHeight="1" x14ac:dyDescent="0.25">
      <c r="A3" s="33"/>
      <c r="B3" s="33"/>
      <c r="C3" s="100"/>
      <c r="D3" s="117"/>
      <c r="E3" s="119"/>
      <c r="F3" s="120" t="s">
        <v>105</v>
      </c>
      <c r="G3" s="121"/>
      <c r="H3" s="121"/>
      <c r="I3" s="122"/>
      <c r="J3" s="33"/>
      <c r="K3" s="33"/>
      <c r="L3" s="33"/>
      <c r="M3" s="33"/>
      <c r="N3" s="33"/>
      <c r="O3" s="33"/>
      <c r="P3" s="33"/>
      <c r="Q3" s="33"/>
      <c r="R3" s="33"/>
      <c r="S3" s="33"/>
      <c r="T3" s="33"/>
      <c r="U3" s="33"/>
      <c r="V3" s="33"/>
      <c r="W3" s="33"/>
      <c r="X3" s="33"/>
      <c r="Y3" s="33"/>
    </row>
    <row r="4" spans="1:25" ht="49.5" customHeight="1" x14ac:dyDescent="0.25">
      <c r="C4" s="98"/>
      <c r="D4" s="99" t="s">
        <v>181</v>
      </c>
      <c r="E4" s="99"/>
      <c r="F4" s="114"/>
      <c r="G4" s="114"/>
      <c r="H4" s="114"/>
      <c r="I4" s="115"/>
      <c r="U4" s="22"/>
      <c r="V4" s="22"/>
      <c r="W4" s="22"/>
      <c r="X4" s="22"/>
      <c r="Y4" s="22"/>
    </row>
    <row r="5" spans="1:25" ht="49.5" customHeight="1" x14ac:dyDescent="0.25">
      <c r="B5" s="32" t="str">
        <f>Résultats_internes!D5</f>
        <v>A1001</v>
      </c>
      <c r="C5" s="88" t="s">
        <v>70</v>
      </c>
      <c r="D5" s="89" t="str">
        <f>Résultats_internes!F5</f>
        <v>Les projets et les organisations doivent diminuer leur utilisation des ressources naturelles et limiter l'impact de leurs déchets sur les écosystèmes.</v>
      </c>
      <c r="E5" s="86"/>
      <c r="F5" s="108"/>
      <c r="G5" s="108"/>
      <c r="H5" s="108"/>
      <c r="I5" s="108"/>
      <c r="U5" s="22"/>
      <c r="V5" s="22"/>
      <c r="W5" s="22"/>
      <c r="X5" s="22"/>
      <c r="Y5" s="22"/>
    </row>
    <row r="6" spans="1:25" ht="49.5" customHeight="1" x14ac:dyDescent="0.25">
      <c r="B6" s="32" t="str">
        <f>Résultats_internes!D6</f>
        <v>A1016</v>
      </c>
      <c r="C6" s="88" t="s">
        <v>71</v>
      </c>
      <c r="D6" s="89" t="str">
        <f>Résultats_internes!F6</f>
        <v xml:space="preserve">L’identification de valeurs partagées, dans une organisation ou dans un groupe d’individus, permet d’agir collectivement vers un objectif commun d’amélioration, en concordance avec ces valeurs collectives.  </v>
      </c>
      <c r="E6" s="87"/>
      <c r="F6" s="108"/>
      <c r="G6" s="108"/>
      <c r="H6" s="108"/>
      <c r="I6" s="108"/>
      <c r="U6" s="22"/>
      <c r="V6" s="22"/>
      <c r="W6" s="22"/>
      <c r="X6" s="22"/>
      <c r="Y6" s="22"/>
    </row>
    <row r="7" spans="1:25" ht="49.5" customHeight="1" x14ac:dyDescent="0.25">
      <c r="B7" s="32" t="str">
        <f>Résultats_internes!D7</f>
        <v>A1003</v>
      </c>
      <c r="C7" s="88" t="s">
        <v>72</v>
      </c>
      <c r="D7" s="89" t="str">
        <f>Résultats_internes!F7</f>
        <v>Il est possible de compenser des impacts négatifs sur la nature ou sur des groupes humains en payant des compensations financières.</v>
      </c>
      <c r="E7" s="87"/>
      <c r="F7" s="108"/>
      <c r="G7" s="108"/>
      <c r="H7" s="108"/>
      <c r="I7" s="108"/>
      <c r="U7" s="22"/>
      <c r="V7" s="22"/>
      <c r="W7" s="22"/>
      <c r="X7" s="22"/>
      <c r="Y7" s="22"/>
    </row>
    <row r="8" spans="1:25" ht="49.5" customHeight="1" x14ac:dyDescent="0.25">
      <c r="B8" s="32" t="str">
        <f>Résultats_internes!D8</f>
        <v>A1014</v>
      </c>
      <c r="C8" s="88" t="s">
        <v>73</v>
      </c>
      <c r="D8" s="89" t="str">
        <f>Résultats_internes!F8</f>
        <v>L’acquisition de connaissances nouvelles, l'innovation, la recherche et le développement technologique permettent de trouver des solutions aux problématiques sociales, environnementales et économiques rencontrées dans nos sociétés.</v>
      </c>
      <c r="E8" s="87"/>
      <c r="F8" s="108"/>
      <c r="G8" s="108"/>
      <c r="H8" s="108"/>
      <c r="I8" s="108"/>
      <c r="U8" s="22"/>
      <c r="V8" s="22"/>
      <c r="W8" s="22"/>
      <c r="X8" s="22"/>
      <c r="Y8" s="22"/>
    </row>
    <row r="9" spans="1:25" s="44" customFormat="1" ht="49.5" customHeight="1" x14ac:dyDescent="0.25">
      <c r="A9" s="32"/>
      <c r="B9" s="32" t="str">
        <f>Résultats_internes!D9</f>
        <v>A1005</v>
      </c>
      <c r="C9" s="88" t="s">
        <v>74</v>
      </c>
      <c r="D9" s="89" t="str">
        <f>Résultats_internes!F9</f>
        <v>Les individus et les collectivités doivent se prendre en main, s'outiller et agir pour être partie prenante des démarches de transformation</v>
      </c>
      <c r="E9" s="87"/>
      <c r="F9" s="113"/>
      <c r="G9" s="113"/>
      <c r="H9" s="113"/>
      <c r="I9" s="113"/>
      <c r="J9" s="32"/>
      <c r="K9" s="32"/>
      <c r="L9" s="32"/>
      <c r="M9" s="32"/>
      <c r="N9" s="32"/>
      <c r="O9" s="32"/>
      <c r="P9" s="32"/>
      <c r="Q9" s="32"/>
      <c r="R9" s="32"/>
      <c r="S9" s="32"/>
      <c r="T9" s="32"/>
    </row>
    <row r="10" spans="1:25" ht="49.5" customHeight="1" x14ac:dyDescent="0.25">
      <c r="B10" s="32" t="str">
        <f>Résultats_internes!D10</f>
        <v>A1012</v>
      </c>
      <c r="C10" s="88" t="s">
        <v>75</v>
      </c>
      <c r="D10" s="89" t="str">
        <f>Résultats_internes!F10</f>
        <v xml:space="preserve">Les processus de transformation doivent être encadrés par des outils de gestion, d’orientation, d’aide à la décision, de suivi et de communication. </v>
      </c>
      <c r="E10" s="87"/>
      <c r="F10" s="108"/>
      <c r="G10" s="108"/>
      <c r="H10" s="108"/>
      <c r="I10" s="108"/>
      <c r="U10" s="22"/>
      <c r="V10" s="22"/>
      <c r="W10" s="22"/>
      <c r="X10" s="22"/>
      <c r="Y10" s="22"/>
    </row>
    <row r="11" spans="1:25" ht="49.5" customHeight="1" x14ac:dyDescent="0.25">
      <c r="B11" s="32" t="str">
        <f>Résultats_internes!D11</f>
        <v>A1007</v>
      </c>
      <c r="C11" s="88" t="s">
        <v>76</v>
      </c>
      <c r="D11" s="89" t="str">
        <f>Résultats_internes!F11</f>
        <v>Lorsqu’il est question de démarche de transformation ou d'amélioration continue, il faudrait toujours avoir une vision large, globale et systémique.</v>
      </c>
      <c r="E11" s="87"/>
      <c r="F11" s="108"/>
      <c r="G11" s="108"/>
      <c r="H11" s="108"/>
      <c r="I11" s="108"/>
      <c r="U11" s="22"/>
      <c r="V11" s="22"/>
      <c r="W11" s="22"/>
      <c r="X11" s="22"/>
      <c r="Y11" s="22"/>
    </row>
    <row r="12" spans="1:25" ht="49.5" customHeight="1" x14ac:dyDescent="0.25">
      <c r="B12" s="32" t="str">
        <f>Résultats_internes!D12</f>
        <v>A1006</v>
      </c>
      <c r="C12" s="88" t="s">
        <v>77</v>
      </c>
      <c r="D12" s="89" t="str">
        <f>Résultats_internes!F12</f>
        <v xml:space="preserve">Les projets doivent être réfléchis, développés et réalisés POUR et AVEC les gens, en visant prioritairement l’amélioration des conditions de vie du plus grand nombre. </v>
      </c>
      <c r="E12" s="87"/>
      <c r="F12" s="108"/>
      <c r="G12" s="108"/>
      <c r="H12" s="108"/>
      <c r="I12" s="108"/>
      <c r="U12" s="22"/>
      <c r="V12" s="22"/>
      <c r="W12" s="22"/>
      <c r="X12" s="22"/>
      <c r="Y12" s="22"/>
    </row>
    <row r="13" spans="1:25" ht="49.5" customHeight="1" x14ac:dyDescent="0.25">
      <c r="B13" s="32" t="str">
        <f>Résultats_internes!D13</f>
        <v>A1009</v>
      </c>
      <c r="C13" s="88" t="s">
        <v>78</v>
      </c>
      <c r="D13" s="89" t="str">
        <f>Résultats_internes!F13</f>
        <v>Il est nécessaire d'assurer une cohérence entre les diverses démarches et projets qui se déploient sur un même territoire.</v>
      </c>
      <c r="E13" s="87"/>
      <c r="F13" s="108"/>
      <c r="G13" s="108"/>
      <c r="H13" s="108"/>
      <c r="I13" s="108"/>
      <c r="U13" s="22"/>
      <c r="V13" s="22"/>
      <c r="W13" s="22"/>
      <c r="X13" s="22"/>
      <c r="Y13" s="22"/>
    </row>
    <row r="14" spans="1:25" ht="49.5" customHeight="1" x14ac:dyDescent="0.25">
      <c r="B14" s="32" t="str">
        <f>Résultats_internes!D14</f>
        <v>A1010</v>
      </c>
      <c r="C14" s="88" t="s">
        <v>79</v>
      </c>
      <c r="D14" s="89" t="str">
        <f>Résultats_internes!F14</f>
        <v>Une démarche de transformation doit être adaptée aux enjeux locaux, aux besoins et aux réalités des collectivités qui accueillent le projet ou l’organisation.</v>
      </c>
      <c r="E14" s="87"/>
      <c r="F14" s="108"/>
      <c r="G14" s="108"/>
      <c r="H14" s="108"/>
      <c r="I14" s="108"/>
      <c r="U14" s="22"/>
      <c r="V14" s="22"/>
      <c r="W14" s="22"/>
      <c r="X14" s="22"/>
      <c r="Y14" s="22"/>
    </row>
    <row r="15" spans="1:25" ht="49.5" customHeight="1" x14ac:dyDescent="0.25">
      <c r="B15" s="32" t="str">
        <f>Résultats_internes!D15</f>
        <v>A1011</v>
      </c>
      <c r="C15" s="88" t="s">
        <v>80</v>
      </c>
      <c r="D15" s="89" t="str">
        <f>Résultats_internes!F15</f>
        <v>La transformation est plus efficace si elle est intégrée directement dans les processus de gestion des projets ou des organisations, et s'il est porté par des personnes-clés.</v>
      </c>
      <c r="E15" s="87"/>
      <c r="F15" s="108"/>
      <c r="G15" s="108"/>
      <c r="H15" s="108"/>
      <c r="I15" s="108"/>
      <c r="U15" s="22"/>
      <c r="V15" s="22"/>
      <c r="W15" s="22"/>
      <c r="X15" s="22"/>
      <c r="Y15" s="22"/>
    </row>
    <row r="16" spans="1:25" ht="49.5" customHeight="1" x14ac:dyDescent="0.25">
      <c r="B16" s="32" t="str">
        <f>Résultats_internes!D16</f>
        <v>A1008</v>
      </c>
      <c r="C16" s="88" t="s">
        <v>81</v>
      </c>
      <c r="D16" s="89" t="str">
        <f>Résultats_internes!F16</f>
        <v>Les enjeux sociaux, écologiques, économiques, politiques, culturels et éthiques sont interreliés, ils s’interinfluencent et doivent être abordés en considérant leur interdépendance.</v>
      </c>
      <c r="E16" s="87"/>
      <c r="F16" s="108"/>
      <c r="G16" s="108"/>
      <c r="H16" s="108"/>
      <c r="I16" s="108"/>
      <c r="U16" s="22"/>
      <c r="V16" s="22"/>
      <c r="W16" s="22"/>
      <c r="X16" s="22"/>
      <c r="Y16" s="22"/>
    </row>
    <row r="17" spans="2:25" ht="49.5" customHeight="1" x14ac:dyDescent="0.25">
      <c r="B17" s="32" t="str">
        <f>Résultats_internes!D17</f>
        <v>A1013</v>
      </c>
      <c r="C17" s="88" t="s">
        <v>82</v>
      </c>
      <c r="D17" s="89" t="str">
        <f>Résultats_internes!F17</f>
        <v>La technologie permet à l’humain de poursuivre son développement tout en limitant son impact sur l'environnement et sur les autres humains.</v>
      </c>
      <c r="E17" s="87"/>
      <c r="F17" s="108"/>
      <c r="G17" s="108"/>
      <c r="H17" s="108"/>
      <c r="I17" s="108"/>
      <c r="U17" s="22"/>
      <c r="V17" s="22"/>
      <c r="W17" s="22"/>
      <c r="X17" s="22"/>
      <c r="Y17" s="22"/>
    </row>
    <row r="18" spans="2:25" ht="49.5" customHeight="1" x14ac:dyDescent="0.25">
      <c r="B18" s="32" t="str">
        <f>Résultats_internes!D18</f>
        <v>A1004</v>
      </c>
      <c r="C18" s="88" t="s">
        <v>83</v>
      </c>
      <c r="D18" s="89" t="str">
        <f>Résultats_internes!F18</f>
        <v>Les outils économiques et les mécanismes du marché (taxes, redevances, marché du carbone, etc.) peuvent être utilisés afin d'intégrer convenablement les considérations sociales et environnementales dans les projets et les organisations.</v>
      </c>
      <c r="E18" s="87"/>
      <c r="F18" s="108"/>
      <c r="G18" s="108"/>
      <c r="H18" s="108"/>
      <c r="I18" s="108"/>
      <c r="U18" s="22"/>
      <c r="V18" s="22"/>
      <c r="W18" s="22"/>
      <c r="X18" s="22"/>
      <c r="Y18" s="22"/>
    </row>
    <row r="19" spans="2:25" ht="49.5" customHeight="1" x14ac:dyDescent="0.25">
      <c r="B19" s="32" t="str">
        <f>Résultats_internes!D19</f>
        <v>A1015</v>
      </c>
      <c r="C19" s="88" t="s">
        <v>84</v>
      </c>
      <c r="D19" s="89" t="str">
        <f>Résultats_internes!F19</f>
        <v>Les membres d'une organisation devraient identifier et discuter des valeurs qui guident leurs démarches et actions de transformation.</v>
      </c>
      <c r="E19" s="87"/>
      <c r="F19" s="108"/>
      <c r="G19" s="108"/>
      <c r="H19" s="108"/>
      <c r="I19" s="108"/>
      <c r="U19" s="22"/>
      <c r="V19" s="22"/>
      <c r="W19" s="22"/>
      <c r="X19" s="22"/>
      <c r="Y19" s="22"/>
    </row>
    <row r="20" spans="2:25" ht="49.5" customHeight="1" x14ac:dyDescent="0.25">
      <c r="B20" s="32" t="str">
        <f>Résultats_internes!D20</f>
        <v>A1002</v>
      </c>
      <c r="C20" s="91" t="s">
        <v>85</v>
      </c>
      <c r="D20" s="92" t="str">
        <f>Résultats_internes!F20</f>
        <v>Il est nécessaire de toujours veiller au respect de l'intégrité de l'environnement naturel lors du développement et de la réalisation de projets.</v>
      </c>
      <c r="E20" s="93"/>
      <c r="F20" s="112"/>
      <c r="G20" s="112"/>
      <c r="H20" s="112"/>
      <c r="I20" s="112"/>
      <c r="U20" s="22"/>
      <c r="V20" s="22"/>
      <c r="W20" s="22"/>
      <c r="X20" s="22"/>
      <c r="Y20" s="22"/>
    </row>
    <row r="21" spans="2:25" ht="49.5" customHeight="1" x14ac:dyDescent="0.25">
      <c r="C21" s="96"/>
      <c r="D21" s="36" t="s">
        <v>150</v>
      </c>
      <c r="E21" s="36"/>
      <c r="F21" s="110"/>
      <c r="G21" s="110"/>
      <c r="H21" s="110"/>
      <c r="I21" s="111"/>
      <c r="U21" s="22"/>
      <c r="V21" s="22"/>
      <c r="W21" s="22"/>
      <c r="X21" s="22"/>
      <c r="Y21" s="22"/>
    </row>
    <row r="22" spans="2:25" ht="49.5" customHeight="1" x14ac:dyDescent="0.25">
      <c r="B22" s="32" t="str">
        <f>Résultats_internes!D25</f>
        <v>S1001</v>
      </c>
      <c r="C22" s="94" t="s">
        <v>86</v>
      </c>
      <c r="D22" s="95" t="str">
        <f>Résultats_internes!F25</f>
        <v>Les démarches de transformation ont une portée beaucoup plus grande lorsqu'elles sont décidées et prises en charge par les dirigeants et les décideurs.</v>
      </c>
      <c r="E22" s="86"/>
      <c r="F22" s="109"/>
      <c r="G22" s="109"/>
      <c r="H22" s="109"/>
      <c r="I22" s="109"/>
      <c r="U22" s="22"/>
      <c r="V22" s="22"/>
      <c r="W22" s="22"/>
      <c r="X22" s="22"/>
      <c r="Y22" s="22"/>
    </row>
    <row r="23" spans="2:25" ht="49.5" customHeight="1" x14ac:dyDescent="0.25">
      <c r="B23" s="32" t="str">
        <f>Résultats_internes!D26</f>
        <v>S1003</v>
      </c>
      <c r="C23" s="90" t="s">
        <v>87</v>
      </c>
      <c r="D23" s="89" t="str">
        <f>Résultats_internes!F26</f>
        <v>Les démarches de transformation devraient suivre des cadres de référence règlementaires, normatifs ou des prescriptions établies, et se baser sur des processus, objectifs et cibles reconnues par des organisations externes.</v>
      </c>
      <c r="E23" s="87"/>
      <c r="F23" s="108"/>
      <c r="G23" s="108"/>
      <c r="H23" s="108"/>
      <c r="I23" s="108"/>
      <c r="U23" s="22"/>
      <c r="V23" s="22"/>
      <c r="W23" s="22"/>
      <c r="X23" s="22"/>
      <c r="Y23" s="22"/>
    </row>
    <row r="24" spans="2:25" ht="49.5" customHeight="1" x14ac:dyDescent="0.25">
      <c r="B24" s="32" t="str">
        <f>Résultats_internes!D27</f>
        <v>S1005</v>
      </c>
      <c r="C24" s="90" t="s">
        <v>88</v>
      </c>
      <c r="D24" s="89" t="str">
        <f>Résultats_internes!F27</f>
        <v xml:space="preserve">Les démarches ou les projets de transformation devraient être définis, conçus et réalisés en impliquant le plus grand nombre de parties prenantes possible, par des mécanismes participatifs et collaboratifs. </v>
      </c>
      <c r="E24" s="87"/>
      <c r="F24" s="108"/>
      <c r="G24" s="108"/>
      <c r="H24" s="108"/>
      <c r="I24" s="108"/>
      <c r="U24" s="22"/>
      <c r="V24" s="22"/>
      <c r="W24" s="22"/>
      <c r="X24" s="22"/>
      <c r="Y24" s="22"/>
    </row>
    <row r="25" spans="2:25" ht="49.5" customHeight="1" x14ac:dyDescent="0.25">
      <c r="B25" s="32" t="str">
        <f>Résultats_internes!D28</f>
        <v>S1007</v>
      </c>
      <c r="C25" s="90" t="s">
        <v>89</v>
      </c>
      <c r="D25" s="89" t="str">
        <f>Résultats_internes!F28</f>
        <v xml:space="preserve">Les transformations dans une organisation progressent plus efficacement par un  cumul d’initiatives et de projets, choisis selon les opportunités ou les urgences. </v>
      </c>
      <c r="E25" s="87"/>
      <c r="F25" s="108"/>
      <c r="G25" s="108"/>
      <c r="H25" s="108"/>
      <c r="I25" s="108"/>
      <c r="U25" s="22"/>
      <c r="V25" s="22"/>
      <c r="W25" s="22"/>
      <c r="X25" s="22"/>
      <c r="Y25" s="22"/>
    </row>
    <row r="26" spans="2:25" ht="49.5" customHeight="1" x14ac:dyDescent="0.25">
      <c r="B26" s="32" t="str">
        <f>Résultats_internes!D29</f>
        <v>S1009</v>
      </c>
      <c r="C26" s="90" t="s">
        <v>90</v>
      </c>
      <c r="D26" s="89" t="str">
        <f>Résultats_internes!F29</f>
        <v>Une organisation qui veut mettre en place une démarche ou un projet de transformation devrait avant tout compter sur ses propres capacités et sur ses ressources internes (ressources financières, compétences et leadership internes).</v>
      </c>
      <c r="E26" s="87"/>
      <c r="F26" s="108"/>
      <c r="G26" s="108"/>
      <c r="H26" s="108"/>
      <c r="I26" s="108"/>
      <c r="U26" s="22"/>
      <c r="V26" s="22"/>
      <c r="W26" s="22"/>
      <c r="X26" s="22"/>
      <c r="Y26" s="22"/>
    </row>
    <row r="27" spans="2:25" ht="49.5" customHeight="1" x14ac:dyDescent="0.25">
      <c r="B27" s="32" t="str">
        <f>Résultats_internes!D30</f>
        <v>S1011</v>
      </c>
      <c r="C27" s="90" t="s">
        <v>91</v>
      </c>
      <c r="D27" s="89" t="str">
        <f>Résultats_internes!F30</f>
        <v>Pour piloter efficacement des démarches ou des projets de transformation, il est nécessaire de se baser sur une analyse rigoureuse des informations passées, des tendances et des scénarios prévisionnels, afin d’agir en adéquation avec les enjeux actuels.</v>
      </c>
      <c r="E27" s="87"/>
      <c r="F27" s="108"/>
      <c r="G27" s="108"/>
      <c r="H27" s="108"/>
      <c r="I27" s="108"/>
      <c r="U27" s="22"/>
      <c r="V27" s="22"/>
      <c r="W27" s="22"/>
      <c r="X27" s="22"/>
      <c r="Y27" s="22"/>
    </row>
    <row r="28" spans="2:25" ht="49.5" customHeight="1" x14ac:dyDescent="0.25">
      <c r="B28" s="32" t="str">
        <f>Résultats_internes!D31</f>
        <v>S1013</v>
      </c>
      <c r="C28" s="90" t="s">
        <v>92</v>
      </c>
      <c r="D28" s="89" t="str">
        <f>Résultats_internes!F31</f>
        <v xml:space="preserve">Il est préférable de piloter des démarches de transformation progressivement, dans une perspective d’amélioration continue, en respectant la capacité de changement des individus et des organisations. </v>
      </c>
      <c r="E28" s="87"/>
      <c r="F28" s="108"/>
      <c r="G28" s="108"/>
      <c r="H28" s="108"/>
      <c r="I28" s="108"/>
      <c r="U28" s="22"/>
      <c r="V28" s="22"/>
      <c r="W28" s="22"/>
      <c r="X28" s="22"/>
      <c r="Y28" s="22"/>
    </row>
    <row r="29" spans="2:25" ht="49.5" customHeight="1" x14ac:dyDescent="0.25">
      <c r="B29" s="32" t="str">
        <f>Résultats_internes!D32</f>
        <v>S1015</v>
      </c>
      <c r="C29" s="90" t="s">
        <v>93</v>
      </c>
      <c r="D29" s="89" t="str">
        <f>Résultats_internes!F32</f>
        <v>Les démarches et les projets de transformation progressent plus efficacement s’ils sont intégrés de manière systématique et complète dans les activités de gestion de l’organisation.</v>
      </c>
      <c r="E29" s="87"/>
      <c r="F29" s="108"/>
      <c r="G29" s="108"/>
      <c r="H29" s="108"/>
      <c r="I29" s="108"/>
      <c r="U29" s="22"/>
      <c r="V29" s="22"/>
      <c r="W29" s="22"/>
      <c r="X29" s="22"/>
      <c r="Y29" s="22"/>
    </row>
    <row r="30" spans="2:25" ht="49.5" customHeight="1" x14ac:dyDescent="0.25">
      <c r="B30" s="32" t="str">
        <f>Résultats_internes!D33</f>
        <v>S1002</v>
      </c>
      <c r="C30" s="90" t="s">
        <v>94</v>
      </c>
      <c r="D30" s="89" t="str">
        <f>Résultats_internes!F33</f>
        <v xml:space="preserve">Les démarches ou les projets de transformation devraient émaner des gens le plus proches de la base, des employés ou des citoyens, qui connaissent les réalités et les besoins du terrain. </v>
      </c>
      <c r="E30" s="87"/>
      <c r="F30" s="108"/>
      <c r="G30" s="108"/>
      <c r="H30" s="108"/>
      <c r="I30" s="108"/>
      <c r="U30" s="22"/>
      <c r="V30" s="22"/>
      <c r="W30" s="22"/>
      <c r="X30" s="22"/>
      <c r="Y30" s="22"/>
    </row>
    <row r="31" spans="2:25" ht="49.5" customHeight="1" x14ac:dyDescent="0.25">
      <c r="B31" s="32" t="str">
        <f>Résultats_internes!D34</f>
        <v>S1004</v>
      </c>
      <c r="C31" s="90" t="s">
        <v>95</v>
      </c>
      <c r="D31" s="89" t="str">
        <f>Résultats_internes!F34</f>
        <v>Les démarches ou les projets de transformation devraient être initiés et conçus par les organisations, en fonction de leurs références, de leurs modes de fonctionnement et de leurs priorités.</v>
      </c>
      <c r="E31" s="87"/>
      <c r="F31" s="108"/>
      <c r="G31" s="108"/>
      <c r="H31" s="108"/>
      <c r="I31" s="108"/>
      <c r="U31" s="22"/>
      <c r="V31" s="22"/>
      <c r="W31" s="22"/>
      <c r="X31" s="22"/>
      <c r="Y31" s="22"/>
    </row>
    <row r="32" spans="2:25" ht="49.5" customHeight="1" x14ac:dyDescent="0.25">
      <c r="B32" s="32" t="str">
        <f>Résultats_internes!D35</f>
        <v>S1006</v>
      </c>
      <c r="C32" s="90" t="s">
        <v>96</v>
      </c>
      <c r="D32" s="89" t="str">
        <f>Résultats_internes!F35</f>
        <v>Les démarches ou les projets de transformation devraient être pilotés par un leader fort et une équipe restreinte, qui vont donner une direction claire au projet et favoriser une mise en œuvre rapide.</v>
      </c>
      <c r="E32" s="87"/>
      <c r="F32" s="108"/>
      <c r="G32" s="108"/>
      <c r="H32" s="108"/>
      <c r="I32" s="108"/>
      <c r="U32" s="22"/>
      <c r="V32" s="22"/>
      <c r="W32" s="22"/>
      <c r="X32" s="22"/>
      <c r="Y32" s="22"/>
    </row>
    <row r="33" spans="2:25" ht="49.5" customHeight="1" x14ac:dyDescent="0.25">
      <c r="B33" s="32" t="str">
        <f>Résultats_internes!D36</f>
        <v>S1008</v>
      </c>
      <c r="C33" s="90" t="s">
        <v>97</v>
      </c>
      <c r="D33" s="89" t="str">
        <f>Résultats_internes!F36</f>
        <v>Les transformations dans une organisation progressent plus efficacement dans un processus de planification rigoureux, à l’aide d’outils de gestion stratégique qui favorisent une démarche adaptative d’amélioration continue.</v>
      </c>
      <c r="E33" s="87"/>
      <c r="F33" s="108"/>
      <c r="G33" s="108"/>
      <c r="H33" s="108"/>
      <c r="I33" s="108"/>
      <c r="U33" s="22"/>
      <c r="V33" s="22"/>
      <c r="W33" s="22"/>
      <c r="X33" s="22"/>
      <c r="Y33" s="22"/>
    </row>
    <row r="34" spans="2:25" ht="49.5" customHeight="1" x14ac:dyDescent="0.25">
      <c r="B34" s="32" t="str">
        <f>Résultats_internes!D37</f>
        <v>S1010</v>
      </c>
      <c r="C34" s="90" t="s">
        <v>98</v>
      </c>
      <c r="D34" s="89" t="str">
        <f>Résultats_internes!F37</f>
        <v>Une organisation qui veut mettre en place une démarche ou un projet de transformation devrait mobiliser des ressources externes à l’organisation (outils, technologies,  subventions, expertises d’autres firmes).</v>
      </c>
      <c r="E34" s="87"/>
      <c r="F34" s="108"/>
      <c r="G34" s="108"/>
      <c r="H34" s="108"/>
      <c r="I34" s="108"/>
      <c r="U34" s="22"/>
      <c r="V34" s="22"/>
      <c r="W34" s="22"/>
      <c r="X34" s="22"/>
      <c r="Y34" s="22"/>
    </row>
    <row r="35" spans="2:25" ht="49.5" customHeight="1" x14ac:dyDescent="0.25">
      <c r="B35" s="32" t="str">
        <f>Résultats_internes!D38</f>
        <v>S1012</v>
      </c>
      <c r="C35" s="90" t="s">
        <v>99</v>
      </c>
      <c r="D35" s="89" t="str">
        <f>Résultats_internes!F38</f>
        <v>Pour progresser efficacement dans une démarche de transformation, il est nécessaire d’avoir une vision claire et explicite du futur souhaité, et ensuite d’imaginer des moyens pour atteindre cette vision commune de l’avenir.</v>
      </c>
      <c r="E35" s="87"/>
      <c r="F35" s="108"/>
      <c r="G35" s="108"/>
      <c r="H35" s="108"/>
      <c r="I35" s="108"/>
      <c r="U35" s="22"/>
      <c r="V35" s="22"/>
      <c r="W35" s="22"/>
      <c r="X35" s="22"/>
      <c r="Y35" s="22"/>
    </row>
    <row r="36" spans="2:25" ht="49.5" customHeight="1" x14ac:dyDescent="0.25">
      <c r="B36" s="32" t="str">
        <f>Résultats_internes!D39</f>
        <v>S1014</v>
      </c>
      <c r="C36" s="90" t="s">
        <v>100</v>
      </c>
      <c r="D36" s="89" t="str">
        <f>Résultats_internes!F39</f>
        <v xml:space="preserve">Il est nécessaire de piloter des démarches de transformation en visant des modifications rapides, profondes et complètes de nos façons de faire. </v>
      </c>
      <c r="E36" s="87"/>
      <c r="F36" s="108"/>
      <c r="G36" s="108"/>
      <c r="H36" s="108"/>
      <c r="I36" s="108"/>
      <c r="U36" s="22"/>
      <c r="V36" s="22"/>
      <c r="W36" s="22"/>
      <c r="X36" s="22"/>
      <c r="Y36" s="22"/>
    </row>
    <row r="37" spans="2:25" ht="49.5" customHeight="1" x14ac:dyDescent="0.25">
      <c r="B37" s="32" t="str">
        <f>Résultats_internes!D40</f>
        <v>S1016</v>
      </c>
      <c r="C37" s="90" t="s">
        <v>101</v>
      </c>
      <c r="D37" s="89" t="str">
        <f>Résultats_internes!F40</f>
        <v>Les démarches et les projets de transformation progressent plus efficacement s’ils sont abordés dans une démarche spécifique, menée en parallèle aux autres activités de gestion de l’organisation.</v>
      </c>
      <c r="E37" s="87"/>
      <c r="F37" s="108"/>
      <c r="G37" s="108"/>
      <c r="H37" s="108"/>
      <c r="I37" s="108"/>
      <c r="U37" s="22"/>
      <c r="V37" s="22"/>
      <c r="W37" s="22"/>
      <c r="X37" s="22"/>
      <c r="Y37" s="22"/>
    </row>
    <row r="38" spans="2:25" ht="49.5" customHeight="1" thickBot="1" x14ac:dyDescent="0.3">
      <c r="C38" s="24"/>
      <c r="D38" s="25"/>
      <c r="E38" s="25"/>
      <c r="F38" s="26"/>
      <c r="G38" s="26"/>
      <c r="H38" s="26"/>
      <c r="I38" s="27"/>
      <c r="U38" s="22"/>
      <c r="V38" s="22"/>
      <c r="W38" s="22"/>
      <c r="X38" s="22"/>
      <c r="Y38" s="22"/>
    </row>
    <row r="39" spans="2:25" ht="34.5" customHeight="1" x14ac:dyDescent="0.25">
      <c r="C39" s="34"/>
      <c r="D39" s="35"/>
      <c r="E39" s="35"/>
      <c r="F39" s="32"/>
      <c r="G39" s="32"/>
      <c r="H39" s="32"/>
      <c r="I39" s="32"/>
    </row>
    <row r="40" spans="2:25" ht="34.5" customHeight="1" x14ac:dyDescent="0.25">
      <c r="C40" s="34"/>
      <c r="D40" s="35"/>
      <c r="E40" s="35"/>
      <c r="F40" s="32"/>
      <c r="G40" s="32"/>
      <c r="H40" s="32"/>
      <c r="I40" s="32"/>
    </row>
    <row r="41" spans="2:25" ht="34.5" customHeight="1" x14ac:dyDescent="0.25">
      <c r="C41" s="34"/>
      <c r="D41" s="35"/>
      <c r="E41" s="35"/>
      <c r="F41" s="32"/>
      <c r="G41" s="32"/>
      <c r="H41" s="32"/>
      <c r="I41" s="32"/>
    </row>
    <row r="42" spans="2:25" ht="34.5" customHeight="1" x14ac:dyDescent="0.25">
      <c r="C42" s="34"/>
      <c r="D42" s="35"/>
      <c r="E42" s="35"/>
      <c r="F42" s="32"/>
      <c r="G42" s="32"/>
      <c r="H42" s="32"/>
      <c r="I42" s="32"/>
    </row>
    <row r="43" spans="2:25" ht="34.5" customHeight="1" x14ac:dyDescent="0.25">
      <c r="C43" s="34"/>
      <c r="D43" s="35"/>
      <c r="E43" s="35"/>
      <c r="F43" s="32"/>
      <c r="G43" s="32"/>
      <c r="H43" s="32"/>
      <c r="I43" s="32"/>
    </row>
    <row r="44" spans="2:25" ht="34.5" customHeight="1" x14ac:dyDescent="0.25">
      <c r="C44" s="34"/>
      <c r="D44" s="35"/>
      <c r="E44" s="35"/>
      <c r="F44" s="32"/>
      <c r="G44" s="32"/>
      <c r="H44" s="32"/>
      <c r="I44" s="32"/>
    </row>
    <row r="45" spans="2:25" ht="34.5" customHeight="1" x14ac:dyDescent="0.25">
      <c r="C45" s="34"/>
      <c r="D45" s="35"/>
      <c r="E45" s="35"/>
      <c r="F45" s="32"/>
      <c r="G45" s="32"/>
      <c r="H45" s="32"/>
      <c r="I45" s="32"/>
    </row>
    <row r="46" spans="2:25" ht="34.5" customHeight="1" x14ac:dyDescent="0.25">
      <c r="C46" s="34"/>
      <c r="D46" s="35"/>
      <c r="E46" s="35"/>
      <c r="F46" s="32"/>
      <c r="G46" s="32"/>
      <c r="H46" s="32"/>
      <c r="I46" s="32"/>
    </row>
    <row r="47" spans="2:25" ht="34.5" customHeight="1" x14ac:dyDescent="0.25">
      <c r="C47" s="34"/>
      <c r="D47" s="35"/>
      <c r="E47" s="35"/>
      <c r="F47" s="32"/>
      <c r="G47" s="32"/>
      <c r="H47" s="32"/>
      <c r="I47" s="32"/>
    </row>
    <row r="48" spans="2:25" ht="34.5" customHeight="1" x14ac:dyDescent="0.25">
      <c r="C48" s="34"/>
      <c r="D48" s="35"/>
      <c r="E48" s="35"/>
      <c r="F48" s="32"/>
      <c r="G48" s="32"/>
      <c r="H48" s="32"/>
      <c r="I48" s="32"/>
    </row>
    <row r="49" spans="3:9" ht="34.5" customHeight="1" x14ac:dyDescent="0.25">
      <c r="C49" s="34"/>
      <c r="D49" s="35"/>
      <c r="E49" s="35"/>
      <c r="F49" s="32"/>
      <c r="G49" s="32"/>
      <c r="H49" s="32"/>
      <c r="I49" s="32"/>
    </row>
    <row r="50" spans="3:9" ht="34.5" customHeight="1" x14ac:dyDescent="0.25">
      <c r="C50" s="34"/>
      <c r="D50" s="35"/>
      <c r="E50" s="35"/>
      <c r="F50" s="32"/>
      <c r="G50" s="32"/>
      <c r="H50" s="32"/>
      <c r="I50" s="32"/>
    </row>
    <row r="51" spans="3:9" ht="34.5" customHeight="1" x14ac:dyDescent="0.25">
      <c r="C51" s="34"/>
      <c r="D51" s="35"/>
      <c r="E51" s="35"/>
      <c r="F51" s="32"/>
      <c r="G51" s="32"/>
      <c r="H51" s="32"/>
      <c r="I51" s="32"/>
    </row>
    <row r="52" spans="3:9" ht="34.5" customHeight="1" x14ac:dyDescent="0.25">
      <c r="C52" s="34"/>
      <c r="D52" s="35"/>
      <c r="E52" s="35"/>
      <c r="F52" s="32"/>
      <c r="G52" s="32"/>
      <c r="H52" s="32"/>
      <c r="I52" s="32"/>
    </row>
    <row r="53" spans="3:9" ht="34.5" customHeight="1" x14ac:dyDescent="0.25">
      <c r="C53" s="34"/>
      <c r="D53" s="35"/>
      <c r="E53" s="35"/>
      <c r="F53" s="32"/>
      <c r="G53" s="32"/>
      <c r="H53" s="32"/>
      <c r="I53" s="32"/>
    </row>
    <row r="54" spans="3:9" ht="34.5" customHeight="1" x14ac:dyDescent="0.25">
      <c r="C54" s="34"/>
      <c r="D54" s="35"/>
      <c r="E54" s="35"/>
      <c r="F54" s="32"/>
      <c r="G54" s="32"/>
      <c r="H54" s="32"/>
      <c r="I54" s="32"/>
    </row>
    <row r="55" spans="3:9" ht="34.5" customHeight="1" x14ac:dyDescent="0.25">
      <c r="C55" s="34"/>
      <c r="D55" s="35"/>
      <c r="E55" s="35"/>
      <c r="F55" s="32"/>
      <c r="G55" s="32"/>
      <c r="H55" s="32"/>
      <c r="I55" s="32"/>
    </row>
    <row r="56" spans="3:9" ht="34.5" customHeight="1" x14ac:dyDescent="0.25">
      <c r="C56" s="34"/>
      <c r="D56" s="35"/>
      <c r="E56" s="35"/>
      <c r="F56" s="32"/>
      <c r="G56" s="32"/>
      <c r="H56" s="32"/>
      <c r="I56" s="32"/>
    </row>
    <row r="57" spans="3:9" ht="34.5" customHeight="1" x14ac:dyDescent="0.25">
      <c r="C57" s="34"/>
      <c r="D57" s="35"/>
      <c r="E57" s="35"/>
      <c r="F57" s="32"/>
      <c r="G57" s="32"/>
      <c r="H57" s="32"/>
      <c r="I57" s="32"/>
    </row>
    <row r="58" spans="3:9" ht="34.5" customHeight="1" x14ac:dyDescent="0.25">
      <c r="C58" s="34"/>
      <c r="D58" s="35"/>
      <c r="E58" s="35"/>
      <c r="F58" s="32"/>
      <c r="G58" s="32"/>
      <c r="H58" s="32"/>
      <c r="I58" s="32"/>
    </row>
    <row r="59" spans="3:9" ht="34.5" customHeight="1" x14ac:dyDescent="0.25">
      <c r="C59" s="34"/>
      <c r="D59" s="35"/>
      <c r="E59" s="35"/>
      <c r="F59" s="32"/>
      <c r="G59" s="32"/>
      <c r="H59" s="32"/>
      <c r="I59" s="32"/>
    </row>
    <row r="60" spans="3:9" ht="34.5" customHeight="1" x14ac:dyDescent="0.25">
      <c r="C60" s="34"/>
      <c r="D60" s="35"/>
      <c r="E60" s="35"/>
      <c r="F60" s="32"/>
      <c r="G60" s="32"/>
      <c r="H60" s="32"/>
      <c r="I60" s="32"/>
    </row>
    <row r="61" spans="3:9" ht="34.5" customHeight="1" x14ac:dyDescent="0.25">
      <c r="C61" s="34"/>
      <c r="D61" s="35"/>
      <c r="E61" s="35"/>
      <c r="F61" s="32"/>
      <c r="G61" s="32"/>
      <c r="H61" s="32"/>
      <c r="I61" s="32"/>
    </row>
    <row r="62" spans="3:9" ht="34.5" customHeight="1" x14ac:dyDescent="0.25">
      <c r="C62" s="34"/>
      <c r="D62" s="35"/>
      <c r="E62" s="35"/>
      <c r="F62" s="32"/>
      <c r="G62" s="32"/>
      <c r="H62" s="32"/>
      <c r="I62" s="32"/>
    </row>
    <row r="63" spans="3:9" ht="34.5" customHeight="1" x14ac:dyDescent="0.25">
      <c r="C63" s="34"/>
      <c r="D63" s="35"/>
      <c r="E63" s="35"/>
      <c r="F63" s="32"/>
      <c r="G63" s="32"/>
      <c r="H63" s="32"/>
      <c r="I63" s="32"/>
    </row>
    <row r="64" spans="3:9" ht="34.5" customHeight="1" x14ac:dyDescent="0.25">
      <c r="C64" s="34"/>
      <c r="D64" s="35"/>
      <c r="E64" s="35"/>
      <c r="F64" s="32"/>
      <c r="G64" s="32"/>
      <c r="H64" s="32"/>
      <c r="I64" s="32"/>
    </row>
    <row r="65" spans="3:9" ht="34.5" customHeight="1" x14ac:dyDescent="0.25">
      <c r="C65" s="34"/>
      <c r="D65" s="35"/>
      <c r="E65" s="35"/>
      <c r="F65" s="32"/>
      <c r="G65" s="32"/>
      <c r="H65" s="32"/>
      <c r="I65" s="32"/>
    </row>
    <row r="66" spans="3:9" ht="34.5" customHeight="1" x14ac:dyDescent="0.25">
      <c r="C66" s="34"/>
      <c r="D66" s="35"/>
      <c r="E66" s="35"/>
      <c r="F66" s="32"/>
      <c r="G66" s="32"/>
      <c r="H66" s="32"/>
      <c r="I66" s="32"/>
    </row>
    <row r="67" spans="3:9" ht="34.5" customHeight="1" x14ac:dyDescent="0.25">
      <c r="C67" s="34"/>
      <c r="D67" s="35"/>
      <c r="E67" s="35"/>
      <c r="F67" s="32"/>
      <c r="G67" s="32"/>
      <c r="H67" s="32"/>
      <c r="I67" s="32"/>
    </row>
    <row r="68" spans="3:9" ht="34.5" customHeight="1" x14ac:dyDescent="0.25">
      <c r="C68" s="34"/>
      <c r="D68" s="35"/>
      <c r="E68" s="35"/>
      <c r="F68" s="32"/>
      <c r="G68" s="32"/>
      <c r="H68" s="32"/>
      <c r="I68" s="32"/>
    </row>
    <row r="69" spans="3:9" ht="34.5" customHeight="1" x14ac:dyDescent="0.25">
      <c r="C69" s="34"/>
      <c r="D69" s="35"/>
      <c r="E69" s="35"/>
      <c r="F69" s="32"/>
      <c r="G69" s="32"/>
      <c r="H69" s="32"/>
      <c r="I69" s="32"/>
    </row>
    <row r="70" spans="3:9" ht="34.5" customHeight="1" x14ac:dyDescent="0.25">
      <c r="C70" s="34"/>
      <c r="D70" s="35"/>
      <c r="E70" s="35"/>
      <c r="F70" s="32"/>
      <c r="G70" s="32"/>
      <c r="H70" s="32"/>
      <c r="I70" s="32"/>
    </row>
    <row r="71" spans="3:9" ht="34.5" customHeight="1" x14ac:dyDescent="0.25">
      <c r="C71" s="34"/>
      <c r="D71" s="35"/>
      <c r="E71" s="35"/>
      <c r="F71" s="32"/>
      <c r="G71" s="32"/>
      <c r="H71" s="32"/>
      <c r="I71" s="32"/>
    </row>
    <row r="72" spans="3:9" ht="34.5" customHeight="1" x14ac:dyDescent="0.25">
      <c r="C72" s="34"/>
      <c r="D72" s="35"/>
      <c r="E72" s="35"/>
      <c r="F72" s="32"/>
      <c r="G72" s="32"/>
      <c r="H72" s="32"/>
      <c r="I72" s="32"/>
    </row>
    <row r="73" spans="3:9" ht="34.5" customHeight="1" x14ac:dyDescent="0.25">
      <c r="C73" s="34"/>
      <c r="D73" s="35"/>
      <c r="E73" s="35"/>
      <c r="F73" s="32"/>
      <c r="G73" s="32"/>
      <c r="H73" s="32"/>
      <c r="I73" s="32"/>
    </row>
    <row r="74" spans="3:9" ht="34.5" customHeight="1" x14ac:dyDescent="0.25">
      <c r="C74" s="34"/>
      <c r="D74" s="35"/>
      <c r="E74" s="35"/>
      <c r="F74" s="32"/>
      <c r="G74" s="32"/>
      <c r="H74" s="32"/>
      <c r="I74" s="32"/>
    </row>
    <row r="75" spans="3:9" ht="34.5" customHeight="1" x14ac:dyDescent="0.25">
      <c r="C75" s="34"/>
      <c r="D75" s="35"/>
      <c r="E75" s="35"/>
      <c r="F75" s="32"/>
      <c r="G75" s="32"/>
      <c r="H75" s="32"/>
      <c r="I75" s="32"/>
    </row>
    <row r="76" spans="3:9" ht="34.5" customHeight="1" x14ac:dyDescent="0.25">
      <c r="C76" s="34"/>
      <c r="D76" s="35"/>
      <c r="E76" s="35"/>
      <c r="F76" s="32"/>
      <c r="G76" s="32"/>
      <c r="H76" s="32"/>
      <c r="I76" s="32"/>
    </row>
    <row r="77" spans="3:9" ht="34.5" customHeight="1" x14ac:dyDescent="0.25">
      <c r="C77" s="34"/>
      <c r="D77" s="35"/>
      <c r="E77" s="35"/>
      <c r="F77" s="32"/>
      <c r="G77" s="32"/>
      <c r="H77" s="32"/>
      <c r="I77" s="32"/>
    </row>
    <row r="78" spans="3:9" ht="34.5" customHeight="1" x14ac:dyDescent="0.25">
      <c r="C78" s="34"/>
      <c r="D78" s="35"/>
      <c r="E78" s="35"/>
      <c r="F78" s="32"/>
      <c r="G78" s="32"/>
      <c r="H78" s="32"/>
      <c r="I78" s="32"/>
    </row>
    <row r="79" spans="3:9" ht="34.5" customHeight="1" x14ac:dyDescent="0.25">
      <c r="C79" s="34"/>
      <c r="D79" s="35"/>
      <c r="E79" s="35"/>
      <c r="F79" s="32"/>
      <c r="G79" s="32"/>
      <c r="H79" s="32"/>
      <c r="I79" s="32"/>
    </row>
    <row r="80" spans="3:9" ht="34.5" customHeight="1" x14ac:dyDescent="0.25">
      <c r="C80" s="34"/>
      <c r="D80" s="35"/>
      <c r="E80" s="35"/>
      <c r="F80" s="32"/>
      <c r="G80" s="32"/>
      <c r="H80" s="32"/>
      <c r="I80" s="32"/>
    </row>
    <row r="81" spans="3:9" ht="34.5" customHeight="1" x14ac:dyDescent="0.25">
      <c r="C81" s="34"/>
      <c r="D81" s="35"/>
      <c r="E81" s="35"/>
      <c r="F81" s="32"/>
      <c r="G81" s="32"/>
      <c r="H81" s="32"/>
      <c r="I81" s="32"/>
    </row>
    <row r="82" spans="3:9" ht="34.5" customHeight="1" x14ac:dyDescent="0.25">
      <c r="C82" s="34"/>
      <c r="D82" s="35"/>
      <c r="E82" s="35"/>
      <c r="F82" s="32"/>
      <c r="G82" s="32"/>
      <c r="H82" s="32"/>
      <c r="I82" s="32"/>
    </row>
    <row r="83" spans="3:9" ht="34.5" customHeight="1" x14ac:dyDescent="0.25">
      <c r="C83" s="34"/>
      <c r="D83" s="35"/>
      <c r="E83" s="35"/>
      <c r="F83" s="32"/>
      <c r="G83" s="32"/>
      <c r="H83" s="32"/>
      <c r="I83" s="32"/>
    </row>
    <row r="84" spans="3:9" ht="34.5" customHeight="1" x14ac:dyDescent="0.25">
      <c r="C84" s="34"/>
      <c r="D84" s="35"/>
      <c r="E84" s="35"/>
      <c r="F84" s="32"/>
      <c r="G84" s="32"/>
      <c r="H84" s="32"/>
      <c r="I84" s="32"/>
    </row>
    <row r="85" spans="3:9" ht="34.5" customHeight="1" x14ac:dyDescent="0.25">
      <c r="C85" s="34"/>
      <c r="D85" s="35"/>
      <c r="E85" s="35"/>
      <c r="F85" s="32"/>
      <c r="G85" s="32"/>
      <c r="H85" s="32"/>
      <c r="I85" s="32"/>
    </row>
    <row r="86" spans="3:9" ht="34.5" customHeight="1" x14ac:dyDescent="0.25">
      <c r="C86" s="34"/>
      <c r="D86" s="35"/>
      <c r="E86" s="35"/>
      <c r="F86" s="32"/>
      <c r="G86" s="32"/>
      <c r="H86" s="32"/>
      <c r="I86" s="32"/>
    </row>
    <row r="87" spans="3:9" ht="34.5" customHeight="1" x14ac:dyDescent="0.25">
      <c r="C87" s="34"/>
      <c r="D87" s="35"/>
      <c r="E87" s="35"/>
      <c r="F87" s="32"/>
      <c r="G87" s="32"/>
      <c r="H87" s="32"/>
      <c r="I87" s="32"/>
    </row>
    <row r="88" spans="3:9" ht="34.5" customHeight="1" x14ac:dyDescent="0.25">
      <c r="C88" s="34"/>
      <c r="D88" s="35"/>
      <c r="E88" s="35"/>
      <c r="F88" s="32"/>
      <c r="G88" s="32"/>
      <c r="H88" s="32"/>
      <c r="I88" s="32"/>
    </row>
    <row r="89" spans="3:9" ht="34.5" customHeight="1" x14ac:dyDescent="0.25">
      <c r="C89" s="34"/>
      <c r="D89" s="35"/>
      <c r="E89" s="35"/>
      <c r="F89" s="32"/>
      <c r="G89" s="32"/>
      <c r="H89" s="32"/>
      <c r="I89" s="32"/>
    </row>
    <row r="90" spans="3:9" ht="34.5" customHeight="1" x14ac:dyDescent="0.25">
      <c r="C90" s="34"/>
      <c r="D90" s="35"/>
      <c r="E90" s="35"/>
      <c r="F90" s="32"/>
      <c r="G90" s="32"/>
      <c r="H90" s="32"/>
      <c r="I90" s="32"/>
    </row>
    <row r="91" spans="3:9" ht="34.5" customHeight="1" x14ac:dyDescent="0.25">
      <c r="C91" s="34"/>
      <c r="D91" s="35"/>
      <c r="E91" s="35"/>
      <c r="F91" s="32"/>
      <c r="G91" s="32"/>
      <c r="H91" s="32"/>
      <c r="I91" s="32"/>
    </row>
    <row r="92" spans="3:9" ht="34.5" customHeight="1" x14ac:dyDescent="0.25">
      <c r="C92" s="34"/>
      <c r="D92" s="35"/>
      <c r="E92" s="35"/>
      <c r="F92" s="32"/>
      <c r="G92" s="32"/>
      <c r="H92" s="32"/>
      <c r="I92" s="32"/>
    </row>
    <row r="93" spans="3:9" ht="34.5" customHeight="1" x14ac:dyDescent="0.25">
      <c r="C93" s="34"/>
      <c r="D93" s="35"/>
      <c r="E93" s="35"/>
      <c r="F93" s="32"/>
      <c r="G93" s="32"/>
      <c r="H93" s="32"/>
      <c r="I93" s="32"/>
    </row>
    <row r="94" spans="3:9" ht="34.5" customHeight="1" x14ac:dyDescent="0.25">
      <c r="C94" s="34"/>
      <c r="D94" s="35"/>
      <c r="E94" s="35"/>
      <c r="F94" s="32"/>
      <c r="G94" s="32"/>
      <c r="H94" s="32"/>
      <c r="I94" s="32"/>
    </row>
    <row r="95" spans="3:9" ht="34.5" customHeight="1" x14ac:dyDescent="0.25">
      <c r="C95" s="34"/>
      <c r="D95" s="35"/>
      <c r="E95" s="35"/>
      <c r="F95" s="32"/>
      <c r="G95" s="32"/>
      <c r="H95" s="32"/>
      <c r="I95" s="32"/>
    </row>
    <row r="96" spans="3:9" ht="34.5" customHeight="1" x14ac:dyDescent="0.25">
      <c r="C96" s="34"/>
      <c r="D96" s="35"/>
      <c r="E96" s="35"/>
      <c r="F96" s="32"/>
      <c r="G96" s="32"/>
      <c r="H96" s="32"/>
      <c r="I96" s="32"/>
    </row>
    <row r="97" spans="3:9" ht="34.5" customHeight="1" x14ac:dyDescent="0.25">
      <c r="C97" s="34"/>
      <c r="D97" s="35"/>
      <c r="E97" s="35"/>
      <c r="F97" s="32"/>
      <c r="G97" s="32"/>
      <c r="H97" s="32"/>
      <c r="I97" s="32"/>
    </row>
    <row r="98" spans="3:9" ht="34.5" customHeight="1" x14ac:dyDescent="0.25">
      <c r="C98" s="34"/>
      <c r="D98" s="35"/>
      <c r="E98" s="35"/>
      <c r="F98" s="32"/>
      <c r="G98" s="32"/>
      <c r="H98" s="32"/>
      <c r="I98" s="32"/>
    </row>
    <row r="99" spans="3:9" ht="34.5" customHeight="1" x14ac:dyDescent="0.25">
      <c r="C99" s="34"/>
      <c r="D99" s="35"/>
      <c r="E99" s="35"/>
      <c r="F99" s="32"/>
      <c r="G99" s="32"/>
      <c r="H99" s="32"/>
      <c r="I99" s="32"/>
    </row>
    <row r="100" spans="3:9" ht="34.5" customHeight="1" x14ac:dyDescent="0.25">
      <c r="C100" s="34"/>
      <c r="D100" s="35"/>
      <c r="E100" s="35"/>
      <c r="F100" s="32"/>
      <c r="G100" s="32"/>
      <c r="H100" s="32"/>
      <c r="I100" s="32"/>
    </row>
    <row r="101" spans="3:9" ht="34.5" customHeight="1" x14ac:dyDescent="0.25">
      <c r="C101" s="34"/>
      <c r="D101" s="35"/>
      <c r="E101" s="35"/>
      <c r="F101" s="32"/>
      <c r="G101" s="32"/>
      <c r="H101" s="32"/>
      <c r="I101" s="32"/>
    </row>
    <row r="102" spans="3:9" ht="34.5" customHeight="1" x14ac:dyDescent="0.25">
      <c r="C102" s="34"/>
      <c r="D102" s="35"/>
      <c r="E102" s="35"/>
      <c r="F102" s="32"/>
      <c r="G102" s="32"/>
      <c r="H102" s="32"/>
      <c r="I102" s="32"/>
    </row>
    <row r="103" spans="3:9" ht="34.5" customHeight="1" x14ac:dyDescent="0.25">
      <c r="C103" s="34"/>
      <c r="D103" s="35"/>
      <c r="E103" s="35"/>
      <c r="F103" s="32"/>
      <c r="G103" s="32"/>
      <c r="H103" s="32"/>
      <c r="I103" s="32"/>
    </row>
    <row r="104" spans="3:9" ht="34.5" customHeight="1" x14ac:dyDescent="0.25">
      <c r="C104" s="34"/>
      <c r="D104" s="35"/>
      <c r="E104" s="35"/>
      <c r="F104" s="32"/>
      <c r="G104" s="32"/>
      <c r="H104" s="32"/>
      <c r="I104" s="32"/>
    </row>
    <row r="105" spans="3:9" ht="34.5" customHeight="1" x14ac:dyDescent="0.25">
      <c r="C105" s="34"/>
      <c r="D105" s="35"/>
      <c r="E105" s="35"/>
      <c r="F105" s="32"/>
      <c r="G105" s="32"/>
      <c r="H105" s="32"/>
      <c r="I105" s="32"/>
    </row>
    <row r="106" spans="3:9" ht="34.5" customHeight="1" x14ac:dyDescent="0.25">
      <c r="C106" s="34"/>
      <c r="D106" s="35"/>
      <c r="E106" s="35"/>
      <c r="F106" s="32"/>
      <c r="G106" s="32"/>
      <c r="H106" s="32"/>
      <c r="I106" s="32"/>
    </row>
    <row r="107" spans="3:9" ht="34.5" customHeight="1" x14ac:dyDescent="0.25">
      <c r="C107" s="34"/>
      <c r="D107" s="35"/>
      <c r="E107" s="35"/>
      <c r="F107" s="32"/>
      <c r="G107" s="32"/>
      <c r="H107" s="32"/>
      <c r="I107" s="32"/>
    </row>
    <row r="108" spans="3:9" ht="34.5" customHeight="1" x14ac:dyDescent="0.25">
      <c r="C108" s="34"/>
      <c r="D108" s="35"/>
      <c r="E108" s="35"/>
      <c r="F108" s="32"/>
      <c r="G108" s="32"/>
      <c r="H108" s="32"/>
      <c r="I108" s="32"/>
    </row>
    <row r="109" spans="3:9" ht="34.5" customHeight="1" x14ac:dyDescent="0.25">
      <c r="C109" s="34"/>
      <c r="D109" s="35"/>
      <c r="E109" s="35"/>
      <c r="F109" s="32"/>
      <c r="G109" s="32"/>
      <c r="H109" s="32"/>
      <c r="I109" s="32"/>
    </row>
    <row r="110" spans="3:9" ht="34.5" customHeight="1" x14ac:dyDescent="0.25">
      <c r="C110" s="34"/>
      <c r="D110" s="35"/>
      <c r="E110" s="35"/>
      <c r="F110" s="32"/>
      <c r="G110" s="32"/>
      <c r="H110" s="32"/>
      <c r="I110" s="32"/>
    </row>
    <row r="111" spans="3:9" ht="34.5" customHeight="1" x14ac:dyDescent="0.25">
      <c r="C111" s="34"/>
      <c r="D111" s="35"/>
      <c r="E111" s="35"/>
      <c r="F111" s="32"/>
      <c r="G111" s="32"/>
      <c r="H111" s="32"/>
      <c r="I111" s="32"/>
    </row>
    <row r="112" spans="3:9" ht="34.5" customHeight="1" x14ac:dyDescent="0.25">
      <c r="C112" s="34"/>
      <c r="D112" s="35"/>
      <c r="E112" s="35"/>
      <c r="F112" s="32"/>
      <c r="G112" s="32"/>
      <c r="H112" s="32"/>
      <c r="I112" s="32"/>
    </row>
    <row r="113" spans="3:9" ht="34.5" customHeight="1" x14ac:dyDescent="0.25">
      <c r="C113" s="34"/>
      <c r="D113" s="35"/>
      <c r="E113" s="35"/>
      <c r="F113" s="32"/>
      <c r="G113" s="32"/>
      <c r="H113" s="32"/>
      <c r="I113" s="32"/>
    </row>
    <row r="114" spans="3:9" ht="34.5" customHeight="1" x14ac:dyDescent="0.25">
      <c r="C114" s="34"/>
      <c r="D114" s="35"/>
      <c r="E114" s="35"/>
      <c r="F114" s="32"/>
      <c r="G114" s="32"/>
      <c r="H114" s="32"/>
      <c r="I114" s="32"/>
    </row>
    <row r="115" spans="3:9" ht="34.5" customHeight="1" x14ac:dyDescent="0.25">
      <c r="C115" s="34"/>
      <c r="D115" s="35"/>
      <c r="E115" s="35"/>
      <c r="F115" s="32"/>
      <c r="G115" s="32"/>
      <c r="H115" s="32"/>
      <c r="I115" s="32"/>
    </row>
    <row r="116" spans="3:9" ht="34.5" customHeight="1" x14ac:dyDescent="0.25">
      <c r="C116" s="34"/>
      <c r="D116" s="35"/>
      <c r="E116" s="35"/>
      <c r="F116" s="32"/>
      <c r="G116" s="32"/>
      <c r="H116" s="32"/>
      <c r="I116" s="32"/>
    </row>
    <row r="117" spans="3:9" ht="34.5" customHeight="1" x14ac:dyDescent="0.25">
      <c r="C117" s="34"/>
      <c r="D117" s="35"/>
      <c r="E117" s="35"/>
      <c r="F117" s="32"/>
      <c r="G117" s="32"/>
      <c r="H117" s="32"/>
      <c r="I117" s="32"/>
    </row>
  </sheetData>
  <sortState ref="B75:D131">
    <sortCondition ref="B75:B131"/>
  </sortState>
  <mergeCells count="37">
    <mergeCell ref="D2:D3"/>
    <mergeCell ref="E2:E3"/>
    <mergeCell ref="F6:I6"/>
    <mergeCell ref="F7:I7"/>
    <mergeCell ref="F8:I8"/>
    <mergeCell ref="F3:I3"/>
    <mergeCell ref="F9:I9"/>
    <mergeCell ref="F10:I10"/>
    <mergeCell ref="F11:I11"/>
    <mergeCell ref="F4:I4"/>
    <mergeCell ref="F5:I5"/>
    <mergeCell ref="F18:I18"/>
    <mergeCell ref="F19:I19"/>
    <mergeCell ref="F20:I20"/>
    <mergeCell ref="F12:I12"/>
    <mergeCell ref="F13:I13"/>
    <mergeCell ref="F14:I14"/>
    <mergeCell ref="F15:I15"/>
    <mergeCell ref="F16:I16"/>
    <mergeCell ref="F17:I17"/>
    <mergeCell ref="F21:I21"/>
    <mergeCell ref="F28:I28"/>
    <mergeCell ref="F29:I29"/>
    <mergeCell ref="F30:I30"/>
    <mergeCell ref="F31:I31"/>
    <mergeCell ref="F32:I32"/>
    <mergeCell ref="F22:I22"/>
    <mergeCell ref="F23:I23"/>
    <mergeCell ref="F24:I24"/>
    <mergeCell ref="F25:I25"/>
    <mergeCell ref="F26:I26"/>
    <mergeCell ref="F27:I27"/>
    <mergeCell ref="F33:I33"/>
    <mergeCell ref="F34:I34"/>
    <mergeCell ref="F35:I35"/>
    <mergeCell ref="F36:I36"/>
    <mergeCell ref="F37:I37"/>
  </mergeCell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'choix de réponses'!$A$1:$A$5</xm:f>
          </x14:formula1>
          <xm:sqref>E22:E37 E5:E20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109" zoomScaleNormal="90" workbookViewId="0"/>
  </sheetViews>
  <sheetFormatPr baseColWidth="10" defaultRowHeight="15.75" x14ac:dyDescent="0.25"/>
  <cols>
    <col min="1" max="1" width="5.28515625" style="28" customWidth="1"/>
    <col min="2" max="10" width="11.42578125" style="28"/>
    <col min="11" max="11" width="6" style="28" customWidth="1"/>
    <col min="12" max="12" width="20.85546875" style="84" customWidth="1"/>
    <col min="13" max="13" width="60.85546875" style="84" customWidth="1"/>
    <col min="14" max="14" width="83.7109375" style="84" customWidth="1"/>
    <col min="15" max="15" width="35.7109375" style="28" customWidth="1"/>
    <col min="16" max="16384" width="11.42578125" style="28"/>
  </cols>
  <sheetData>
    <row r="1" spans="1:15" ht="26.25" x14ac:dyDescent="0.4">
      <c r="A1" s="137" t="s">
        <v>231</v>
      </c>
    </row>
    <row r="5" spans="1:15" ht="27.75" customHeight="1" x14ac:dyDescent="0.25">
      <c r="L5" s="85" t="s">
        <v>157</v>
      </c>
      <c r="M5" s="107" t="s">
        <v>151</v>
      </c>
      <c r="N5" s="125" t="s">
        <v>196</v>
      </c>
      <c r="O5" s="125"/>
    </row>
    <row r="6" spans="1:15" ht="21" customHeight="1" x14ac:dyDescent="0.25">
      <c r="L6" s="123" t="s">
        <v>193</v>
      </c>
      <c r="M6" s="124" t="s">
        <v>195</v>
      </c>
      <c r="N6" s="124" t="s">
        <v>220</v>
      </c>
      <c r="O6" s="124"/>
    </row>
    <row r="7" spans="1:15" ht="21" customHeight="1" x14ac:dyDescent="0.25">
      <c r="L7" s="123"/>
      <c r="M7" s="124"/>
      <c r="N7" s="124"/>
      <c r="O7" s="124"/>
    </row>
    <row r="8" spans="1:15" ht="21" customHeight="1" x14ac:dyDescent="0.25">
      <c r="L8" s="123" t="s">
        <v>2</v>
      </c>
      <c r="M8" s="124" t="s">
        <v>197</v>
      </c>
      <c r="N8" s="124" t="s">
        <v>198</v>
      </c>
      <c r="O8" s="124"/>
    </row>
    <row r="9" spans="1:15" ht="21" customHeight="1" x14ac:dyDescent="0.25">
      <c r="L9" s="123"/>
      <c r="M9" s="124"/>
      <c r="N9" s="124"/>
      <c r="O9" s="124"/>
    </row>
    <row r="10" spans="1:15" ht="21" customHeight="1" x14ac:dyDescent="0.25">
      <c r="L10" s="123" t="s">
        <v>4</v>
      </c>
      <c r="M10" s="124" t="s">
        <v>200</v>
      </c>
      <c r="N10" s="124" t="s">
        <v>221</v>
      </c>
      <c r="O10" s="124"/>
    </row>
    <row r="11" spans="1:15" ht="21" customHeight="1" x14ac:dyDescent="0.25">
      <c r="L11" s="123"/>
      <c r="M11" s="124"/>
      <c r="N11" s="124"/>
      <c r="O11" s="124"/>
    </row>
    <row r="12" spans="1:15" ht="21" customHeight="1" x14ac:dyDescent="0.25">
      <c r="L12" s="123" t="s">
        <v>199</v>
      </c>
      <c r="M12" s="124" t="s">
        <v>201</v>
      </c>
      <c r="N12" s="124" t="s">
        <v>202</v>
      </c>
      <c r="O12" s="124"/>
    </row>
    <row r="13" spans="1:15" ht="21" customHeight="1" x14ac:dyDescent="0.25">
      <c r="L13" s="123"/>
      <c r="M13" s="124"/>
      <c r="N13" s="124"/>
      <c r="O13" s="124"/>
    </row>
    <row r="14" spans="1:15" ht="21" customHeight="1" x14ac:dyDescent="0.25">
      <c r="L14" s="123" t="s">
        <v>6</v>
      </c>
      <c r="M14" s="124" t="s">
        <v>222</v>
      </c>
      <c r="N14" s="124" t="s">
        <v>203</v>
      </c>
      <c r="O14" s="124"/>
    </row>
    <row r="15" spans="1:15" ht="21" customHeight="1" x14ac:dyDescent="0.25">
      <c r="L15" s="123"/>
      <c r="M15" s="124"/>
      <c r="N15" s="124"/>
      <c r="O15" s="124"/>
    </row>
    <row r="16" spans="1:15" ht="21" customHeight="1" x14ac:dyDescent="0.25">
      <c r="L16" s="123" t="s">
        <v>7</v>
      </c>
      <c r="M16" s="124" t="s">
        <v>206</v>
      </c>
      <c r="N16" s="124" t="s">
        <v>204</v>
      </c>
      <c r="O16" s="124"/>
    </row>
    <row r="17" spans="12:15" ht="21" customHeight="1" x14ac:dyDescent="0.25">
      <c r="L17" s="123"/>
      <c r="M17" s="124"/>
      <c r="N17" s="124"/>
      <c r="O17" s="124"/>
    </row>
    <row r="18" spans="12:15" ht="21" customHeight="1" x14ac:dyDescent="0.25">
      <c r="L18" s="123" t="s">
        <v>8</v>
      </c>
      <c r="M18" s="124" t="s">
        <v>207</v>
      </c>
      <c r="N18" s="124" t="s">
        <v>205</v>
      </c>
      <c r="O18" s="124"/>
    </row>
    <row r="19" spans="12:15" ht="21" customHeight="1" x14ac:dyDescent="0.25">
      <c r="L19" s="123"/>
      <c r="M19" s="124"/>
      <c r="N19" s="124"/>
      <c r="O19" s="124"/>
    </row>
    <row r="20" spans="12:15" ht="21" customHeight="1" x14ac:dyDescent="0.25">
      <c r="L20" s="123" t="s">
        <v>0</v>
      </c>
      <c r="M20" s="124" t="s">
        <v>208</v>
      </c>
      <c r="N20" s="124" t="s">
        <v>223</v>
      </c>
      <c r="O20" s="124"/>
    </row>
    <row r="21" spans="12:15" ht="21" customHeight="1" x14ac:dyDescent="0.25">
      <c r="L21" s="123"/>
      <c r="M21" s="124"/>
      <c r="N21" s="124"/>
      <c r="O21" s="124"/>
    </row>
    <row r="29" spans="12:15" ht="26.25" customHeight="1" x14ac:dyDescent="0.3">
      <c r="L29" s="128" t="s">
        <v>192</v>
      </c>
      <c r="M29" s="128"/>
      <c r="N29" s="128"/>
    </row>
    <row r="30" spans="12:15" ht="15" x14ac:dyDescent="0.25">
      <c r="L30" s="126" t="s">
        <v>209</v>
      </c>
      <c r="M30" s="126"/>
      <c r="N30" s="126" t="s">
        <v>210</v>
      </c>
    </row>
    <row r="31" spans="12:15" ht="15" x14ac:dyDescent="0.25">
      <c r="L31" s="126"/>
      <c r="M31" s="126"/>
      <c r="N31" s="126"/>
    </row>
    <row r="32" spans="12:15" ht="12" customHeight="1" x14ac:dyDescent="0.25">
      <c r="L32" s="126"/>
      <c r="M32" s="126"/>
      <c r="N32" s="126"/>
    </row>
    <row r="33" spans="12:14" ht="26.25" customHeight="1" x14ac:dyDescent="0.3">
      <c r="L33" s="128" t="s">
        <v>191</v>
      </c>
      <c r="M33" s="128"/>
      <c r="N33" s="128"/>
    </row>
    <row r="34" spans="12:14" ht="15" x14ac:dyDescent="0.25">
      <c r="L34" s="126" t="s">
        <v>212</v>
      </c>
      <c r="M34" s="126"/>
      <c r="N34" s="126" t="s">
        <v>211</v>
      </c>
    </row>
    <row r="35" spans="12:14" ht="15" x14ac:dyDescent="0.25">
      <c r="L35" s="126"/>
      <c r="M35" s="126"/>
      <c r="N35" s="126"/>
    </row>
    <row r="36" spans="12:14" ht="10.5" customHeight="1" x14ac:dyDescent="0.25">
      <c r="L36" s="126"/>
      <c r="M36" s="126"/>
      <c r="N36" s="126"/>
    </row>
    <row r="37" spans="12:14" ht="26.25" customHeight="1" x14ac:dyDescent="0.3">
      <c r="L37" s="128" t="s">
        <v>158</v>
      </c>
      <c r="M37" s="128"/>
      <c r="N37" s="128"/>
    </row>
    <row r="38" spans="12:14" ht="15" x14ac:dyDescent="0.25">
      <c r="L38" s="126" t="s">
        <v>213</v>
      </c>
      <c r="M38" s="126"/>
      <c r="N38" s="126" t="s">
        <v>214</v>
      </c>
    </row>
    <row r="39" spans="12:14" ht="15" x14ac:dyDescent="0.25">
      <c r="L39" s="126"/>
      <c r="M39" s="126"/>
      <c r="N39" s="126"/>
    </row>
    <row r="40" spans="12:14" ht="29.25" customHeight="1" x14ac:dyDescent="0.25">
      <c r="L40" s="126"/>
      <c r="M40" s="126"/>
      <c r="N40" s="126"/>
    </row>
    <row r="41" spans="12:14" ht="26.25" customHeight="1" x14ac:dyDescent="0.3">
      <c r="L41" s="128" t="s">
        <v>159</v>
      </c>
      <c r="M41" s="128"/>
      <c r="N41" s="128"/>
    </row>
    <row r="42" spans="12:14" ht="15" x14ac:dyDescent="0.25">
      <c r="L42" s="126" t="s">
        <v>215</v>
      </c>
      <c r="M42" s="126"/>
      <c r="N42" s="126" t="s">
        <v>216</v>
      </c>
    </row>
    <row r="43" spans="12:14" ht="15" x14ac:dyDescent="0.25">
      <c r="L43" s="126"/>
      <c r="M43" s="126"/>
      <c r="N43" s="126"/>
    </row>
    <row r="44" spans="12:14" ht="10.5" customHeight="1" x14ac:dyDescent="0.25">
      <c r="L44" s="126"/>
      <c r="M44" s="126"/>
      <c r="N44" s="126"/>
    </row>
    <row r="45" spans="12:14" ht="26.25" customHeight="1" x14ac:dyDescent="0.3">
      <c r="L45" s="127" t="s">
        <v>224</v>
      </c>
      <c r="M45" s="127"/>
      <c r="N45" s="127"/>
    </row>
    <row r="46" spans="12:14" ht="15" customHeight="1" x14ac:dyDescent="0.25">
      <c r="L46" s="126" t="s">
        <v>225</v>
      </c>
      <c r="M46" s="126"/>
      <c r="N46" s="126" t="s">
        <v>226</v>
      </c>
    </row>
    <row r="47" spans="12:14" ht="15" x14ac:dyDescent="0.25">
      <c r="L47" s="126"/>
      <c r="M47" s="126"/>
      <c r="N47" s="126"/>
    </row>
    <row r="48" spans="12:14" ht="11.25" customHeight="1" x14ac:dyDescent="0.25">
      <c r="L48" s="126"/>
      <c r="M48" s="126"/>
      <c r="N48" s="126"/>
    </row>
    <row r="49" spans="12:14" ht="26.25" customHeight="1" x14ac:dyDescent="0.3">
      <c r="L49" s="127" t="s">
        <v>229</v>
      </c>
      <c r="M49" s="127"/>
      <c r="N49" s="127"/>
    </row>
    <row r="50" spans="12:14" ht="15" x14ac:dyDescent="0.25">
      <c r="L50" s="126" t="s">
        <v>230</v>
      </c>
      <c r="M50" s="126"/>
      <c r="N50" s="126" t="s">
        <v>227</v>
      </c>
    </row>
    <row r="51" spans="12:14" ht="15" x14ac:dyDescent="0.25">
      <c r="L51" s="126"/>
      <c r="M51" s="126"/>
      <c r="N51" s="126"/>
    </row>
    <row r="52" spans="12:14" ht="34.5" customHeight="1" x14ac:dyDescent="0.25">
      <c r="L52" s="126"/>
      <c r="M52" s="126"/>
      <c r="N52" s="126"/>
    </row>
    <row r="53" spans="12:14" ht="26.25" customHeight="1" x14ac:dyDescent="0.3">
      <c r="L53" s="127" t="s">
        <v>160</v>
      </c>
      <c r="M53" s="127"/>
      <c r="N53" s="127"/>
    </row>
    <row r="54" spans="12:14" ht="15" x14ac:dyDescent="0.25">
      <c r="L54" s="126" t="s">
        <v>228</v>
      </c>
      <c r="M54" s="126"/>
      <c r="N54" s="126" t="s">
        <v>217</v>
      </c>
    </row>
    <row r="55" spans="12:14" ht="15" x14ac:dyDescent="0.25">
      <c r="L55" s="126"/>
      <c r="M55" s="126"/>
      <c r="N55" s="126"/>
    </row>
    <row r="56" spans="12:14" ht="36" customHeight="1" x14ac:dyDescent="0.25">
      <c r="L56" s="126"/>
      <c r="M56" s="126"/>
      <c r="N56" s="126"/>
    </row>
    <row r="57" spans="12:14" ht="26.25" customHeight="1" x14ac:dyDescent="0.3">
      <c r="L57" s="127" t="s">
        <v>161</v>
      </c>
      <c r="M57" s="127"/>
      <c r="N57" s="127"/>
    </row>
    <row r="58" spans="12:14" ht="15" x14ac:dyDescent="0.25">
      <c r="L58" s="126" t="s">
        <v>218</v>
      </c>
      <c r="M58" s="126"/>
      <c r="N58" s="126" t="s">
        <v>219</v>
      </c>
    </row>
    <row r="59" spans="12:14" ht="15" x14ac:dyDescent="0.25">
      <c r="L59" s="126"/>
      <c r="M59" s="126"/>
      <c r="N59" s="126"/>
    </row>
    <row r="60" spans="12:14" ht="36.75" customHeight="1" x14ac:dyDescent="0.25">
      <c r="L60" s="126"/>
      <c r="M60" s="126"/>
      <c r="N60" s="126"/>
    </row>
  </sheetData>
  <sheetProtection sheet="1" objects="1" scenarios="1"/>
  <mergeCells count="49">
    <mergeCell ref="N20:O21"/>
    <mergeCell ref="N18:O19"/>
    <mergeCell ref="N16:O17"/>
    <mergeCell ref="N14:O15"/>
    <mergeCell ref="N46:N48"/>
    <mergeCell ref="L33:N33"/>
    <mergeCell ref="L37:N37"/>
    <mergeCell ref="L41:N41"/>
    <mergeCell ref="L45:N45"/>
    <mergeCell ref="N42:N44"/>
    <mergeCell ref="N50:N52"/>
    <mergeCell ref="L6:L7"/>
    <mergeCell ref="M6:M7"/>
    <mergeCell ref="M8:M9"/>
    <mergeCell ref="M10:M11"/>
    <mergeCell ref="M16:M17"/>
    <mergeCell ref="M18:M19"/>
    <mergeCell ref="M20:M21"/>
    <mergeCell ref="M14:M15"/>
    <mergeCell ref="L8:L9"/>
    <mergeCell ref="L10:L11"/>
    <mergeCell ref="L14:L15"/>
    <mergeCell ref="L16:L17"/>
    <mergeCell ref="L18:L19"/>
    <mergeCell ref="L20:L21"/>
    <mergeCell ref="L29:N29"/>
    <mergeCell ref="N54:N56"/>
    <mergeCell ref="N58:N60"/>
    <mergeCell ref="L30:M32"/>
    <mergeCell ref="L34:M36"/>
    <mergeCell ref="L38:M40"/>
    <mergeCell ref="L42:M44"/>
    <mergeCell ref="L46:M48"/>
    <mergeCell ref="L50:M52"/>
    <mergeCell ref="L54:M56"/>
    <mergeCell ref="L58:M60"/>
    <mergeCell ref="L49:N49"/>
    <mergeCell ref="L53:N53"/>
    <mergeCell ref="L57:N57"/>
    <mergeCell ref="N30:N32"/>
    <mergeCell ref="N34:N36"/>
    <mergeCell ref="N38:N40"/>
    <mergeCell ref="L12:L13"/>
    <mergeCell ref="M12:M13"/>
    <mergeCell ref="N5:O5"/>
    <mergeCell ref="N6:O7"/>
    <mergeCell ref="N12:O13"/>
    <mergeCell ref="N10:O11"/>
    <mergeCell ref="N8:O9"/>
  </mergeCells>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1" id="{CC016767-66F2-48DB-832D-F85BD61B0227}">
            <xm:f>Résultats_internes!$W$53&gt;0.7</xm:f>
            <x14:dxf>
              <font>
                <color theme="1"/>
              </font>
              <fill>
                <patternFill>
                  <bgColor rgb="FFFFFF00"/>
                </patternFill>
              </fill>
            </x14:dxf>
          </x14:cfRule>
          <xm:sqref>L6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baseColWidth="10" defaultRowHeight="15" x14ac:dyDescent="0.25"/>
  <sheetData/>
  <sheetProtection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6" sqref="A26"/>
    </sheetView>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4"/>
  <sheetViews>
    <sheetView zoomScale="150" zoomScaleNormal="150" workbookViewId="0">
      <pane xSplit="6" ySplit="4" topLeftCell="Y5" activePane="bottomRight" state="frozen"/>
      <selection pane="topRight" activeCell="G1" sqref="G1"/>
      <selection pane="bottomLeft" activeCell="A5" sqref="A5"/>
      <selection pane="bottomRight" activeCell="F18" sqref="F18"/>
    </sheetView>
  </sheetViews>
  <sheetFormatPr baseColWidth="10" defaultRowHeight="15" x14ac:dyDescent="0.25"/>
  <cols>
    <col min="1" max="1" width="13.42578125" style="57" customWidth="1"/>
    <col min="2" max="2" width="10.7109375" style="57" customWidth="1"/>
    <col min="3" max="3" width="11.28515625" customWidth="1"/>
    <col min="4" max="4" width="6.28515625" customWidth="1"/>
    <col min="5" max="5" width="5.140625" customWidth="1"/>
    <col min="6" max="6" width="100.5703125" style="3" customWidth="1"/>
    <col min="7" max="7" width="7.28515625" style="4" customWidth="1"/>
    <col min="8" max="13" width="7.28515625" customWidth="1"/>
    <col min="14" max="14" width="7.28515625" style="7" customWidth="1"/>
    <col min="15" max="21" width="7.28515625" customWidth="1"/>
    <col min="22" max="22" width="7.28515625" style="7" customWidth="1"/>
    <col min="23" max="29" width="7.85546875" style="9" customWidth="1"/>
    <col min="30" max="30" width="7.85546875" style="30" customWidth="1"/>
    <col min="31" max="38" width="7.85546875" style="9" customWidth="1"/>
  </cols>
  <sheetData>
    <row r="1" spans="1:38" ht="15" customHeight="1" x14ac:dyDescent="0.25">
      <c r="A1" s="129" t="s">
        <v>152</v>
      </c>
      <c r="B1" s="129"/>
      <c r="C1" s="82"/>
      <c r="D1" s="82"/>
      <c r="G1" s="131" t="s">
        <v>1</v>
      </c>
      <c r="H1" s="132"/>
      <c r="I1" s="132"/>
      <c r="J1" s="132"/>
      <c r="K1" s="132"/>
      <c r="L1" s="132"/>
      <c r="M1" s="132"/>
      <c r="N1" s="133"/>
      <c r="O1" s="134" t="s">
        <v>9</v>
      </c>
      <c r="P1" s="134"/>
      <c r="Q1" s="134"/>
      <c r="R1" s="134"/>
      <c r="S1" s="134"/>
      <c r="T1" s="134"/>
      <c r="U1" s="134"/>
      <c r="V1" s="134"/>
      <c r="W1" s="130" t="s">
        <v>1</v>
      </c>
      <c r="X1" s="130"/>
      <c r="Y1" s="130"/>
      <c r="Z1" s="130"/>
      <c r="AA1" s="130"/>
      <c r="AB1" s="130"/>
      <c r="AC1" s="130"/>
      <c r="AD1" s="130"/>
      <c r="AE1" s="130" t="s">
        <v>9</v>
      </c>
      <c r="AF1" s="130"/>
      <c r="AG1" s="130"/>
      <c r="AH1" s="130"/>
      <c r="AI1" s="130"/>
      <c r="AJ1" s="130"/>
      <c r="AK1" s="130"/>
      <c r="AL1" s="130"/>
    </row>
    <row r="2" spans="1:38" ht="15" customHeight="1" x14ac:dyDescent="0.25">
      <c r="A2" s="129"/>
      <c r="B2" s="129"/>
      <c r="C2" s="82"/>
      <c r="D2" s="82"/>
      <c r="G2" s="48"/>
      <c r="H2" s="49"/>
      <c r="I2" s="49"/>
      <c r="J2" s="49"/>
      <c r="K2" s="49"/>
      <c r="L2" s="49"/>
      <c r="M2" s="49"/>
      <c r="N2" s="50"/>
      <c r="O2" s="8" t="s">
        <v>28</v>
      </c>
      <c r="P2" s="8" t="s">
        <v>30</v>
      </c>
      <c r="Q2" s="8" t="s">
        <v>23</v>
      </c>
      <c r="R2" s="8" t="s">
        <v>12</v>
      </c>
      <c r="S2" s="8" t="s">
        <v>14</v>
      </c>
      <c r="T2" s="8" t="s">
        <v>31</v>
      </c>
      <c r="U2" s="8" t="s">
        <v>32</v>
      </c>
      <c r="V2" s="29" t="s">
        <v>18</v>
      </c>
      <c r="W2" s="12"/>
      <c r="X2" s="12"/>
      <c r="Y2" s="12"/>
      <c r="Z2" s="12"/>
      <c r="AA2" s="12"/>
      <c r="AB2" s="12"/>
      <c r="AC2" s="12"/>
      <c r="AD2" s="11"/>
      <c r="AE2" s="13" t="s">
        <v>28</v>
      </c>
      <c r="AF2" s="13" t="s">
        <v>30</v>
      </c>
      <c r="AG2" s="13" t="s">
        <v>23</v>
      </c>
      <c r="AH2" s="13" t="s">
        <v>12</v>
      </c>
      <c r="AI2" s="13" t="s">
        <v>14</v>
      </c>
      <c r="AJ2" s="13" t="s">
        <v>31</v>
      </c>
      <c r="AK2" s="13" t="s">
        <v>32</v>
      </c>
      <c r="AL2" s="13" t="s">
        <v>18</v>
      </c>
    </row>
    <row r="3" spans="1:38" x14ac:dyDescent="0.25">
      <c r="A3" s="129"/>
      <c r="B3" s="129"/>
      <c r="G3" s="51"/>
      <c r="H3" s="52"/>
      <c r="I3" s="52"/>
      <c r="J3" s="52"/>
      <c r="K3" s="52"/>
      <c r="L3" s="52"/>
      <c r="M3" s="52"/>
      <c r="N3" s="53"/>
      <c r="O3" s="8" t="s">
        <v>29</v>
      </c>
      <c r="P3" s="8" t="s">
        <v>10</v>
      </c>
      <c r="Q3" s="8" t="s">
        <v>11</v>
      </c>
      <c r="R3" s="8" t="s">
        <v>13</v>
      </c>
      <c r="S3" s="8" t="s">
        <v>15</v>
      </c>
      <c r="T3" s="8" t="s">
        <v>17</v>
      </c>
      <c r="U3" s="8" t="s">
        <v>20</v>
      </c>
      <c r="V3" s="29" t="s">
        <v>19</v>
      </c>
      <c r="W3" s="15"/>
      <c r="X3" s="15"/>
      <c r="Y3" s="15"/>
      <c r="Z3" s="15"/>
      <c r="AA3" s="15"/>
      <c r="AB3" s="15"/>
      <c r="AC3" s="15"/>
      <c r="AD3" s="14"/>
      <c r="AE3" s="13" t="s">
        <v>29</v>
      </c>
      <c r="AF3" s="13" t="s">
        <v>10</v>
      </c>
      <c r="AG3" s="13" t="s">
        <v>11</v>
      </c>
      <c r="AH3" s="13" t="s">
        <v>13</v>
      </c>
      <c r="AI3" s="13" t="s">
        <v>15</v>
      </c>
      <c r="AJ3" s="13" t="s">
        <v>17</v>
      </c>
      <c r="AK3" s="13" t="s">
        <v>20</v>
      </c>
      <c r="AL3" s="13" t="s">
        <v>19</v>
      </c>
    </row>
    <row r="4" spans="1:38" s="1" customFormat="1" ht="16.5" customHeight="1" x14ac:dyDescent="0.25">
      <c r="A4" s="58" t="s">
        <v>60</v>
      </c>
      <c r="B4" s="58" t="s">
        <v>53</v>
      </c>
      <c r="C4" s="1" t="s">
        <v>1</v>
      </c>
      <c r="D4" s="1" t="s">
        <v>106</v>
      </c>
      <c r="E4" s="1" t="s">
        <v>107</v>
      </c>
      <c r="F4" s="2" t="s">
        <v>153</v>
      </c>
      <c r="G4" s="54" t="s">
        <v>2</v>
      </c>
      <c r="H4" s="55" t="s">
        <v>3</v>
      </c>
      <c r="I4" s="55" t="s">
        <v>4</v>
      </c>
      <c r="J4" s="55" t="s">
        <v>199</v>
      </c>
      <c r="K4" s="55" t="s">
        <v>6</v>
      </c>
      <c r="L4" s="55" t="s">
        <v>7</v>
      </c>
      <c r="M4" s="55" t="s">
        <v>8</v>
      </c>
      <c r="N4" s="56" t="s">
        <v>0</v>
      </c>
      <c r="O4" s="1" t="s">
        <v>21</v>
      </c>
      <c r="P4" s="1" t="s">
        <v>22</v>
      </c>
      <c r="Q4" s="1" t="s">
        <v>23</v>
      </c>
      <c r="R4" s="1" t="s">
        <v>24</v>
      </c>
      <c r="S4" s="1" t="s">
        <v>25</v>
      </c>
      <c r="T4" s="1" t="s">
        <v>16</v>
      </c>
      <c r="U4" s="1" t="s">
        <v>26</v>
      </c>
      <c r="V4" s="6" t="s">
        <v>27</v>
      </c>
      <c r="W4" s="16" t="s">
        <v>2</v>
      </c>
      <c r="X4" s="18" t="s">
        <v>3</v>
      </c>
      <c r="Y4" s="18" t="s">
        <v>4</v>
      </c>
      <c r="Z4" s="18" t="s">
        <v>199</v>
      </c>
      <c r="AA4" s="18" t="s">
        <v>6</v>
      </c>
      <c r="AB4" s="18" t="s">
        <v>7</v>
      </c>
      <c r="AC4" s="18" t="s">
        <v>8</v>
      </c>
      <c r="AD4" s="17" t="s">
        <v>0</v>
      </c>
      <c r="AE4" s="18" t="s">
        <v>21</v>
      </c>
      <c r="AF4" s="18" t="s">
        <v>22</v>
      </c>
      <c r="AG4" s="18" t="s">
        <v>23</v>
      </c>
      <c r="AH4" s="18" t="s">
        <v>24</v>
      </c>
      <c r="AI4" s="18" t="s">
        <v>25</v>
      </c>
      <c r="AJ4" s="18" t="s">
        <v>16</v>
      </c>
      <c r="AK4" s="18" t="s">
        <v>26</v>
      </c>
      <c r="AL4" s="17" t="s">
        <v>27</v>
      </c>
    </row>
    <row r="5" spans="1:38" ht="30" x14ac:dyDescent="0.25">
      <c r="A5" s="57">
        <f>Questionnaire!E5</f>
        <v>0</v>
      </c>
      <c r="B5" s="58">
        <f t="shared" ref="B5:B20" si="0">IF(COUNTIF(A5,"*fortement en désaccord*"),-2,IF(COUNTIF(A5,"*plutôt en désaccord*"),-1,IF(COUNTIF(A5,"*neutre*"),0,IF(COUNTIF(A5,"*plutôt d'accord*"),1,IF(COUNTIF(A5,"*fortement d'accord*"),2,0)))))</f>
        <v>0</v>
      </c>
      <c r="C5" t="s">
        <v>33</v>
      </c>
      <c r="D5" t="s">
        <v>133</v>
      </c>
      <c r="E5">
        <v>1</v>
      </c>
      <c r="F5" s="135" t="s">
        <v>178</v>
      </c>
      <c r="G5" s="4">
        <v>2</v>
      </c>
      <c r="W5" s="9">
        <f t="shared" ref="W5:W20" si="1">$B5*G5</f>
        <v>0</v>
      </c>
      <c r="X5" s="9">
        <f t="shared" ref="X5:X20" si="2">$B5*H5</f>
        <v>0</v>
      </c>
      <c r="Y5" s="9">
        <f t="shared" ref="Y5:Y20" si="3">$B5*I5</f>
        <v>0</v>
      </c>
      <c r="Z5" s="9">
        <f t="shared" ref="Z5:Z20" si="4">$B5*J5</f>
        <v>0</v>
      </c>
      <c r="AA5" s="9">
        <f t="shared" ref="AA5:AA20" si="5">$B5*K5</f>
        <v>0</v>
      </c>
      <c r="AB5" s="9">
        <f t="shared" ref="AB5:AB20" si="6">$B5*L5</f>
        <v>0</v>
      </c>
      <c r="AC5" s="9">
        <f t="shared" ref="AC5:AC20" si="7">$B5*M5</f>
        <v>0</v>
      </c>
      <c r="AD5" s="30">
        <f t="shared" ref="AD5:AD20" si="8">$B5*N5</f>
        <v>0</v>
      </c>
      <c r="AE5" s="9">
        <f t="shared" ref="AE5:AE20" si="9">$B5*O5</f>
        <v>0</v>
      </c>
      <c r="AF5" s="9">
        <f t="shared" ref="AF5:AF20" si="10">$B5*P5</f>
        <v>0</v>
      </c>
      <c r="AG5" s="9">
        <f t="shared" ref="AG5:AG20" si="11">$B5*Q5</f>
        <v>0</v>
      </c>
      <c r="AH5" s="9">
        <f t="shared" ref="AH5:AH20" si="12">$B5*R5</f>
        <v>0</v>
      </c>
      <c r="AI5" s="9">
        <f t="shared" ref="AI5:AI20" si="13">$B5*S5</f>
        <v>0</v>
      </c>
      <c r="AJ5" s="9">
        <f t="shared" ref="AJ5:AJ20" si="14">$B5*T5</f>
        <v>0</v>
      </c>
      <c r="AK5" s="9">
        <f t="shared" ref="AK5:AK20" si="15">$B5*U5</f>
        <v>0</v>
      </c>
      <c r="AL5" s="9">
        <f t="shared" ref="AL5:AL20" si="16">$B5*V5</f>
        <v>0</v>
      </c>
    </row>
    <row r="6" spans="1:38" ht="30" x14ac:dyDescent="0.25">
      <c r="A6" s="105">
        <f>Questionnaire!E6</f>
        <v>0</v>
      </c>
      <c r="B6" s="58">
        <f t="shared" si="0"/>
        <v>0</v>
      </c>
      <c r="C6" t="s">
        <v>39</v>
      </c>
      <c r="D6" t="s">
        <v>148</v>
      </c>
      <c r="E6">
        <v>2</v>
      </c>
      <c r="F6" s="45" t="s">
        <v>115</v>
      </c>
      <c r="I6">
        <v>1</v>
      </c>
      <c r="N6" s="7">
        <v>2</v>
      </c>
      <c r="Q6">
        <v>2</v>
      </c>
      <c r="W6" s="9">
        <f t="shared" si="1"/>
        <v>0</v>
      </c>
      <c r="X6" s="9">
        <f t="shared" si="2"/>
        <v>0</v>
      </c>
      <c r="Y6" s="9">
        <f t="shared" si="3"/>
        <v>0</v>
      </c>
      <c r="Z6" s="9">
        <f t="shared" si="4"/>
        <v>0</v>
      </c>
      <c r="AA6" s="9">
        <f t="shared" si="5"/>
        <v>0</v>
      </c>
      <c r="AB6" s="9">
        <f t="shared" si="6"/>
        <v>0</v>
      </c>
      <c r="AC6" s="9">
        <f t="shared" si="7"/>
        <v>0</v>
      </c>
      <c r="AD6" s="30">
        <f t="shared" si="8"/>
        <v>0</v>
      </c>
      <c r="AE6" s="9">
        <f t="shared" si="9"/>
        <v>0</v>
      </c>
      <c r="AF6" s="9">
        <f t="shared" si="10"/>
        <v>0</v>
      </c>
      <c r="AG6" s="9">
        <f t="shared" si="11"/>
        <v>0</v>
      </c>
      <c r="AH6" s="9">
        <f t="shared" si="12"/>
        <v>0</v>
      </c>
      <c r="AI6" s="9">
        <f t="shared" si="13"/>
        <v>0</v>
      </c>
      <c r="AJ6" s="9">
        <f t="shared" si="14"/>
        <v>0</v>
      </c>
      <c r="AK6" s="9">
        <f t="shared" si="15"/>
        <v>0</v>
      </c>
      <c r="AL6" s="9">
        <f t="shared" si="16"/>
        <v>0</v>
      </c>
    </row>
    <row r="7" spans="1:38" ht="30" x14ac:dyDescent="0.25">
      <c r="A7" s="105">
        <f>Questionnaire!E7</f>
        <v>0</v>
      </c>
      <c r="B7" s="58">
        <f>IF(COUNTIF(A7,"*fortement en désaccord*"),-2,IF(COUNTIF(A7,"*plutôt en désaccord*"),-1,IF(COUNTIF(A7,"*neutre*"),0,IF(COUNTIF(A7,"*plutôt d'accord*"),1,IF(COUNTIF(A7,"*fortement d'accord*"),2,0)))))</f>
        <v>0</v>
      </c>
      <c r="C7" t="s">
        <v>34</v>
      </c>
      <c r="D7" t="s">
        <v>135</v>
      </c>
      <c r="E7">
        <v>3</v>
      </c>
      <c r="F7" s="135" t="s">
        <v>163</v>
      </c>
      <c r="G7" s="81">
        <v>-1</v>
      </c>
      <c r="H7" s="82">
        <v>2</v>
      </c>
      <c r="I7" s="83">
        <v>-1</v>
      </c>
      <c r="U7">
        <v>1</v>
      </c>
      <c r="W7" s="9">
        <f>$B7*G7</f>
        <v>0</v>
      </c>
      <c r="X7" s="9">
        <f t="shared" si="2"/>
        <v>0</v>
      </c>
      <c r="Y7" s="9">
        <f t="shared" si="3"/>
        <v>0</v>
      </c>
      <c r="Z7" s="9">
        <f t="shared" si="4"/>
        <v>0</v>
      </c>
      <c r="AA7" s="9">
        <f t="shared" si="5"/>
        <v>0</v>
      </c>
      <c r="AB7" s="9">
        <f t="shared" si="6"/>
        <v>0</v>
      </c>
      <c r="AC7" s="9">
        <f t="shared" si="7"/>
        <v>0</v>
      </c>
      <c r="AD7" s="30">
        <f t="shared" si="8"/>
        <v>0</v>
      </c>
      <c r="AE7" s="9">
        <f t="shared" si="9"/>
        <v>0</v>
      </c>
      <c r="AF7" s="9">
        <f t="shared" si="10"/>
        <v>0</v>
      </c>
      <c r="AG7" s="9">
        <f t="shared" si="11"/>
        <v>0</v>
      </c>
      <c r="AH7" s="9">
        <f t="shared" si="12"/>
        <v>0</v>
      </c>
      <c r="AI7" s="9">
        <f t="shared" si="13"/>
        <v>0</v>
      </c>
      <c r="AJ7" s="9">
        <f t="shared" si="14"/>
        <v>0</v>
      </c>
      <c r="AK7" s="9">
        <f t="shared" si="15"/>
        <v>0</v>
      </c>
      <c r="AL7" s="9">
        <f t="shared" si="16"/>
        <v>0</v>
      </c>
    </row>
    <row r="8" spans="1:38" ht="45" x14ac:dyDescent="0.25">
      <c r="A8" s="105">
        <f>Questionnaire!E8</f>
        <v>0</v>
      </c>
      <c r="B8" s="58">
        <f t="shared" si="0"/>
        <v>0</v>
      </c>
      <c r="C8" t="s">
        <v>38</v>
      </c>
      <c r="D8" t="s">
        <v>146</v>
      </c>
      <c r="E8">
        <v>4</v>
      </c>
      <c r="F8" s="45" t="s">
        <v>165</v>
      </c>
      <c r="M8">
        <v>2</v>
      </c>
      <c r="W8" s="9">
        <f t="shared" si="1"/>
        <v>0</v>
      </c>
      <c r="X8" s="9">
        <f t="shared" si="2"/>
        <v>0</v>
      </c>
      <c r="Y8" s="9">
        <f t="shared" si="3"/>
        <v>0</v>
      </c>
      <c r="Z8" s="9">
        <f t="shared" si="4"/>
        <v>0</v>
      </c>
      <c r="AA8" s="9">
        <f t="shared" si="5"/>
        <v>0</v>
      </c>
      <c r="AB8" s="9">
        <f t="shared" si="6"/>
        <v>0</v>
      </c>
      <c r="AC8" s="9">
        <f t="shared" si="7"/>
        <v>0</v>
      </c>
      <c r="AD8" s="30">
        <f t="shared" si="8"/>
        <v>0</v>
      </c>
      <c r="AE8" s="9">
        <f t="shared" si="9"/>
        <v>0</v>
      </c>
      <c r="AF8" s="9">
        <f t="shared" si="10"/>
        <v>0</v>
      </c>
      <c r="AG8" s="9">
        <f t="shared" si="11"/>
        <v>0</v>
      </c>
      <c r="AH8" s="9">
        <f t="shared" si="12"/>
        <v>0</v>
      </c>
      <c r="AI8" s="9">
        <f t="shared" si="13"/>
        <v>0</v>
      </c>
      <c r="AJ8" s="9">
        <f t="shared" si="14"/>
        <v>0</v>
      </c>
      <c r="AK8" s="9">
        <f t="shared" si="15"/>
        <v>0</v>
      </c>
      <c r="AL8" s="9">
        <f t="shared" si="16"/>
        <v>0</v>
      </c>
    </row>
    <row r="9" spans="1:38" ht="30" x14ac:dyDescent="0.25">
      <c r="A9" s="105">
        <f>Questionnaire!E9</f>
        <v>0</v>
      </c>
      <c r="B9" s="58">
        <f t="shared" si="0"/>
        <v>0</v>
      </c>
      <c r="C9" t="s">
        <v>35</v>
      </c>
      <c r="D9" t="s">
        <v>137</v>
      </c>
      <c r="E9">
        <v>5</v>
      </c>
      <c r="F9" s="135" t="s">
        <v>182</v>
      </c>
      <c r="I9">
        <v>2</v>
      </c>
      <c r="K9">
        <v>1</v>
      </c>
      <c r="N9" s="7">
        <v>1</v>
      </c>
      <c r="O9">
        <v>-1</v>
      </c>
      <c r="P9">
        <v>-1</v>
      </c>
      <c r="Q9">
        <v>1</v>
      </c>
      <c r="S9">
        <v>1</v>
      </c>
      <c r="W9" s="9">
        <f t="shared" si="1"/>
        <v>0</v>
      </c>
      <c r="X9" s="9">
        <f t="shared" si="2"/>
        <v>0</v>
      </c>
      <c r="Y9" s="9">
        <f t="shared" si="3"/>
        <v>0</v>
      </c>
      <c r="Z9" s="9">
        <f t="shared" si="4"/>
        <v>0</v>
      </c>
      <c r="AA9" s="9">
        <f t="shared" si="5"/>
        <v>0</v>
      </c>
      <c r="AB9" s="9">
        <f t="shared" si="6"/>
        <v>0</v>
      </c>
      <c r="AC9" s="9">
        <f t="shared" si="7"/>
        <v>0</v>
      </c>
      <c r="AD9" s="30">
        <f t="shared" si="8"/>
        <v>0</v>
      </c>
      <c r="AE9" s="9">
        <f t="shared" si="9"/>
        <v>0</v>
      </c>
      <c r="AF9" s="9">
        <f t="shared" si="10"/>
        <v>0</v>
      </c>
      <c r="AG9" s="9">
        <f t="shared" si="11"/>
        <v>0</v>
      </c>
      <c r="AH9" s="9">
        <f t="shared" si="12"/>
        <v>0</v>
      </c>
      <c r="AI9" s="9">
        <f t="shared" si="13"/>
        <v>0</v>
      </c>
      <c r="AJ9" s="9">
        <f t="shared" si="14"/>
        <v>0</v>
      </c>
      <c r="AK9" s="9">
        <f t="shared" si="15"/>
        <v>0</v>
      </c>
      <c r="AL9" s="9">
        <f t="shared" si="16"/>
        <v>0</v>
      </c>
    </row>
    <row r="10" spans="1:38" ht="30" x14ac:dyDescent="0.25">
      <c r="A10" s="105">
        <f>Questionnaire!E10</f>
        <v>0</v>
      </c>
      <c r="B10" s="58">
        <f t="shared" si="0"/>
        <v>0</v>
      </c>
      <c r="C10" t="s">
        <v>37</v>
      </c>
      <c r="D10" t="s">
        <v>144</v>
      </c>
      <c r="E10">
        <v>6</v>
      </c>
      <c r="F10" s="45" t="s">
        <v>183</v>
      </c>
      <c r="L10">
        <v>2</v>
      </c>
      <c r="R10">
        <v>1</v>
      </c>
      <c r="W10" s="9">
        <f t="shared" si="1"/>
        <v>0</v>
      </c>
      <c r="X10" s="9">
        <f t="shared" si="2"/>
        <v>0</v>
      </c>
      <c r="Y10" s="9">
        <f t="shared" si="3"/>
        <v>0</v>
      </c>
      <c r="Z10" s="9">
        <f t="shared" si="4"/>
        <v>0</v>
      </c>
      <c r="AA10" s="9">
        <f t="shared" si="5"/>
        <v>0</v>
      </c>
      <c r="AB10" s="9">
        <f t="shared" si="6"/>
        <v>0</v>
      </c>
      <c r="AC10" s="9">
        <f t="shared" si="7"/>
        <v>0</v>
      </c>
      <c r="AD10" s="30">
        <f t="shared" si="8"/>
        <v>0</v>
      </c>
      <c r="AE10" s="9">
        <f t="shared" si="9"/>
        <v>0</v>
      </c>
      <c r="AF10" s="9">
        <f t="shared" si="10"/>
        <v>0</v>
      </c>
      <c r="AG10" s="9">
        <f t="shared" si="11"/>
        <v>0</v>
      </c>
      <c r="AH10" s="9">
        <f t="shared" si="12"/>
        <v>0</v>
      </c>
      <c r="AI10" s="9">
        <f t="shared" si="13"/>
        <v>0</v>
      </c>
      <c r="AJ10" s="9">
        <f t="shared" si="14"/>
        <v>0</v>
      </c>
      <c r="AK10" s="9">
        <f t="shared" si="15"/>
        <v>0</v>
      </c>
      <c r="AL10" s="9">
        <f t="shared" si="16"/>
        <v>0</v>
      </c>
    </row>
    <row r="11" spans="1:38" ht="30" x14ac:dyDescent="0.25">
      <c r="A11" s="105">
        <f>Questionnaire!E11</f>
        <v>0</v>
      </c>
      <c r="B11" s="58">
        <f t="shared" si="0"/>
        <v>0</v>
      </c>
      <c r="C11" t="s">
        <v>113</v>
      </c>
      <c r="D11" t="s">
        <v>139</v>
      </c>
      <c r="E11">
        <v>7</v>
      </c>
      <c r="F11" s="135" t="s">
        <v>184</v>
      </c>
      <c r="J11">
        <v>2</v>
      </c>
      <c r="L11">
        <v>1</v>
      </c>
      <c r="U11">
        <v>-1</v>
      </c>
      <c r="W11" s="9">
        <f t="shared" si="1"/>
        <v>0</v>
      </c>
      <c r="X11" s="9">
        <f t="shared" si="2"/>
        <v>0</v>
      </c>
      <c r="Y11" s="9">
        <f t="shared" si="3"/>
        <v>0</v>
      </c>
      <c r="Z11" s="9">
        <f t="shared" si="4"/>
        <v>0</v>
      </c>
      <c r="AA11" s="9">
        <f t="shared" si="5"/>
        <v>0</v>
      </c>
      <c r="AB11" s="9">
        <f t="shared" si="6"/>
        <v>0</v>
      </c>
      <c r="AC11" s="9">
        <f t="shared" si="7"/>
        <v>0</v>
      </c>
      <c r="AD11" s="30">
        <f t="shared" si="8"/>
        <v>0</v>
      </c>
      <c r="AE11" s="9">
        <f t="shared" si="9"/>
        <v>0</v>
      </c>
      <c r="AF11" s="9">
        <f t="shared" si="10"/>
        <v>0</v>
      </c>
      <c r="AG11" s="9">
        <f t="shared" si="11"/>
        <v>0</v>
      </c>
      <c r="AH11" s="9">
        <f t="shared" si="12"/>
        <v>0</v>
      </c>
      <c r="AI11" s="9">
        <f t="shared" si="13"/>
        <v>0</v>
      </c>
      <c r="AJ11" s="9">
        <f t="shared" si="14"/>
        <v>0</v>
      </c>
      <c r="AK11" s="9">
        <f t="shared" si="15"/>
        <v>0</v>
      </c>
      <c r="AL11" s="9">
        <f t="shared" si="16"/>
        <v>0</v>
      </c>
    </row>
    <row r="12" spans="1:38" ht="30" x14ac:dyDescent="0.25">
      <c r="A12" s="105">
        <f>Questionnaire!E12</f>
        <v>0</v>
      </c>
      <c r="B12" s="58">
        <f t="shared" si="0"/>
        <v>0</v>
      </c>
      <c r="C12" t="s">
        <v>35</v>
      </c>
      <c r="D12" t="s">
        <v>138</v>
      </c>
      <c r="E12">
        <v>8</v>
      </c>
      <c r="F12" s="136" t="s">
        <v>111</v>
      </c>
      <c r="I12">
        <v>2</v>
      </c>
      <c r="N12" s="7">
        <v>1</v>
      </c>
      <c r="O12">
        <v>-1</v>
      </c>
      <c r="Q12">
        <v>1</v>
      </c>
      <c r="W12" s="9">
        <f t="shared" si="1"/>
        <v>0</v>
      </c>
      <c r="X12" s="9">
        <f t="shared" si="2"/>
        <v>0</v>
      </c>
      <c r="Y12" s="9">
        <f t="shared" si="3"/>
        <v>0</v>
      </c>
      <c r="Z12" s="9">
        <f t="shared" si="4"/>
        <v>0</v>
      </c>
      <c r="AA12" s="9">
        <f t="shared" si="5"/>
        <v>0</v>
      </c>
      <c r="AB12" s="9">
        <f t="shared" si="6"/>
        <v>0</v>
      </c>
      <c r="AC12" s="9">
        <f t="shared" si="7"/>
        <v>0</v>
      </c>
      <c r="AD12" s="30">
        <f t="shared" si="8"/>
        <v>0</v>
      </c>
      <c r="AE12" s="9">
        <f t="shared" si="9"/>
        <v>0</v>
      </c>
      <c r="AF12" s="9">
        <f t="shared" si="10"/>
        <v>0</v>
      </c>
      <c r="AG12" s="9">
        <f t="shared" si="11"/>
        <v>0</v>
      </c>
      <c r="AH12" s="9">
        <f t="shared" si="12"/>
        <v>0</v>
      </c>
      <c r="AI12" s="9">
        <f t="shared" si="13"/>
        <v>0</v>
      </c>
      <c r="AJ12" s="9">
        <f t="shared" si="14"/>
        <v>0</v>
      </c>
      <c r="AK12" s="9">
        <f t="shared" si="15"/>
        <v>0</v>
      </c>
      <c r="AL12" s="9">
        <f t="shared" si="16"/>
        <v>0</v>
      </c>
    </row>
    <row r="13" spans="1:38" ht="30" x14ac:dyDescent="0.25">
      <c r="A13" s="105">
        <f>Questionnaire!E13</f>
        <v>0</v>
      </c>
      <c r="B13" s="58">
        <f t="shared" si="0"/>
        <v>0</v>
      </c>
      <c r="C13" t="s">
        <v>36</v>
      </c>
      <c r="D13" t="s">
        <v>141</v>
      </c>
      <c r="E13">
        <v>9</v>
      </c>
      <c r="F13" s="135" t="s">
        <v>164</v>
      </c>
      <c r="K13">
        <v>2</v>
      </c>
      <c r="L13">
        <v>1</v>
      </c>
      <c r="W13" s="9">
        <f t="shared" si="1"/>
        <v>0</v>
      </c>
      <c r="X13" s="9">
        <f t="shared" si="2"/>
        <v>0</v>
      </c>
      <c r="Y13" s="9">
        <f t="shared" si="3"/>
        <v>0</v>
      </c>
      <c r="Z13" s="9">
        <f t="shared" si="4"/>
        <v>0</v>
      </c>
      <c r="AA13" s="9">
        <f t="shared" si="5"/>
        <v>0</v>
      </c>
      <c r="AB13" s="9">
        <f t="shared" si="6"/>
        <v>0</v>
      </c>
      <c r="AC13" s="9">
        <f t="shared" si="7"/>
        <v>0</v>
      </c>
      <c r="AD13" s="30">
        <f t="shared" si="8"/>
        <v>0</v>
      </c>
      <c r="AE13" s="9">
        <f t="shared" si="9"/>
        <v>0</v>
      </c>
      <c r="AF13" s="9">
        <f t="shared" si="10"/>
        <v>0</v>
      </c>
      <c r="AG13" s="9">
        <f t="shared" si="11"/>
        <v>0</v>
      </c>
      <c r="AH13" s="9">
        <f t="shared" si="12"/>
        <v>0</v>
      </c>
      <c r="AI13" s="9">
        <f t="shared" si="13"/>
        <v>0</v>
      </c>
      <c r="AJ13" s="9">
        <f t="shared" si="14"/>
        <v>0</v>
      </c>
      <c r="AK13" s="9">
        <f t="shared" si="15"/>
        <v>0</v>
      </c>
      <c r="AL13" s="9">
        <f t="shared" si="16"/>
        <v>0</v>
      </c>
    </row>
    <row r="14" spans="1:38" ht="30" x14ac:dyDescent="0.25">
      <c r="A14" s="105">
        <f>Questionnaire!E14</f>
        <v>0</v>
      </c>
      <c r="B14" s="58">
        <f t="shared" si="0"/>
        <v>0</v>
      </c>
      <c r="C14" t="s">
        <v>36</v>
      </c>
      <c r="D14" t="s">
        <v>142</v>
      </c>
      <c r="E14">
        <v>10</v>
      </c>
      <c r="F14" s="45" t="s">
        <v>185</v>
      </c>
      <c r="I14">
        <v>1</v>
      </c>
      <c r="K14">
        <v>2</v>
      </c>
      <c r="W14" s="9">
        <f t="shared" si="1"/>
        <v>0</v>
      </c>
      <c r="X14" s="9">
        <f t="shared" si="2"/>
        <v>0</v>
      </c>
      <c r="Y14" s="9">
        <f t="shared" si="3"/>
        <v>0</v>
      </c>
      <c r="Z14" s="9">
        <f t="shared" si="4"/>
        <v>0</v>
      </c>
      <c r="AA14" s="9">
        <f t="shared" si="5"/>
        <v>0</v>
      </c>
      <c r="AB14" s="9">
        <f t="shared" si="6"/>
        <v>0</v>
      </c>
      <c r="AC14" s="9">
        <f t="shared" si="7"/>
        <v>0</v>
      </c>
      <c r="AD14" s="30">
        <f t="shared" si="8"/>
        <v>0</v>
      </c>
      <c r="AE14" s="9">
        <f t="shared" si="9"/>
        <v>0</v>
      </c>
      <c r="AF14" s="9">
        <f t="shared" si="10"/>
        <v>0</v>
      </c>
      <c r="AG14" s="9">
        <f t="shared" si="11"/>
        <v>0</v>
      </c>
      <c r="AH14" s="9">
        <f t="shared" si="12"/>
        <v>0</v>
      </c>
      <c r="AI14" s="9">
        <f t="shared" si="13"/>
        <v>0</v>
      </c>
      <c r="AJ14" s="9">
        <f t="shared" si="14"/>
        <v>0</v>
      </c>
      <c r="AK14" s="9">
        <f t="shared" si="15"/>
        <v>0</v>
      </c>
      <c r="AL14" s="9">
        <f t="shared" si="16"/>
        <v>0</v>
      </c>
    </row>
    <row r="15" spans="1:38" ht="30" x14ac:dyDescent="0.25">
      <c r="A15" s="105">
        <f>Questionnaire!E15</f>
        <v>0</v>
      </c>
      <c r="B15" s="58">
        <f t="shared" si="0"/>
        <v>0</v>
      </c>
      <c r="C15" t="s">
        <v>37</v>
      </c>
      <c r="D15" t="s">
        <v>143</v>
      </c>
      <c r="E15">
        <v>11</v>
      </c>
      <c r="F15" s="135" t="s">
        <v>186</v>
      </c>
      <c r="L15">
        <v>2</v>
      </c>
      <c r="O15">
        <v>1</v>
      </c>
      <c r="Q15">
        <v>-1</v>
      </c>
      <c r="W15" s="9">
        <f t="shared" si="1"/>
        <v>0</v>
      </c>
      <c r="X15" s="9">
        <f t="shared" si="2"/>
        <v>0</v>
      </c>
      <c r="Y15" s="9">
        <f t="shared" si="3"/>
        <v>0</v>
      </c>
      <c r="Z15" s="9">
        <f t="shared" si="4"/>
        <v>0</v>
      </c>
      <c r="AA15" s="9">
        <f t="shared" si="5"/>
        <v>0</v>
      </c>
      <c r="AB15" s="9">
        <f t="shared" si="6"/>
        <v>0</v>
      </c>
      <c r="AC15" s="9">
        <f t="shared" si="7"/>
        <v>0</v>
      </c>
      <c r="AD15" s="30">
        <f t="shared" si="8"/>
        <v>0</v>
      </c>
      <c r="AE15" s="9">
        <f t="shared" si="9"/>
        <v>0</v>
      </c>
      <c r="AF15" s="9">
        <f t="shared" si="10"/>
        <v>0</v>
      </c>
      <c r="AG15" s="9">
        <f t="shared" si="11"/>
        <v>0</v>
      </c>
      <c r="AH15" s="9">
        <f t="shared" si="12"/>
        <v>0</v>
      </c>
      <c r="AI15" s="9">
        <f t="shared" si="13"/>
        <v>0</v>
      </c>
      <c r="AJ15" s="9">
        <f t="shared" si="14"/>
        <v>0</v>
      </c>
      <c r="AK15" s="9">
        <f t="shared" si="15"/>
        <v>0</v>
      </c>
      <c r="AL15" s="9">
        <f t="shared" si="16"/>
        <v>0</v>
      </c>
    </row>
    <row r="16" spans="1:38" ht="47.25" customHeight="1" x14ac:dyDescent="0.25">
      <c r="A16" s="105">
        <f>Questionnaire!E16</f>
        <v>0</v>
      </c>
      <c r="B16" s="58">
        <f t="shared" si="0"/>
        <v>0</v>
      </c>
      <c r="C16" t="s">
        <v>113</v>
      </c>
      <c r="D16" t="s">
        <v>140</v>
      </c>
      <c r="E16">
        <v>12</v>
      </c>
      <c r="F16" s="45" t="s">
        <v>114</v>
      </c>
      <c r="J16">
        <v>2</v>
      </c>
      <c r="U16">
        <v>-1</v>
      </c>
      <c r="W16" s="9">
        <f t="shared" si="1"/>
        <v>0</v>
      </c>
      <c r="X16" s="9">
        <f t="shared" si="2"/>
        <v>0</v>
      </c>
      <c r="Y16" s="9">
        <f t="shared" si="3"/>
        <v>0</v>
      </c>
      <c r="Z16" s="9">
        <f t="shared" si="4"/>
        <v>0</v>
      </c>
      <c r="AA16" s="9">
        <f t="shared" si="5"/>
        <v>0</v>
      </c>
      <c r="AB16" s="9">
        <f t="shared" si="6"/>
        <v>0</v>
      </c>
      <c r="AC16" s="9">
        <f t="shared" si="7"/>
        <v>0</v>
      </c>
      <c r="AD16" s="30">
        <f t="shared" si="8"/>
        <v>0</v>
      </c>
      <c r="AE16" s="9">
        <f t="shared" si="9"/>
        <v>0</v>
      </c>
      <c r="AF16" s="9">
        <f t="shared" si="10"/>
        <v>0</v>
      </c>
      <c r="AG16" s="9">
        <f t="shared" si="11"/>
        <v>0</v>
      </c>
      <c r="AH16" s="9">
        <f t="shared" si="12"/>
        <v>0</v>
      </c>
      <c r="AI16" s="9">
        <f t="shared" si="13"/>
        <v>0</v>
      </c>
      <c r="AJ16" s="9">
        <f t="shared" si="14"/>
        <v>0</v>
      </c>
      <c r="AK16" s="9">
        <f t="shared" si="15"/>
        <v>0</v>
      </c>
      <c r="AL16" s="9">
        <f t="shared" si="16"/>
        <v>0</v>
      </c>
    </row>
    <row r="17" spans="1:38" ht="30" x14ac:dyDescent="0.25">
      <c r="A17" s="105">
        <f>Questionnaire!E17</f>
        <v>0</v>
      </c>
      <c r="B17" s="58">
        <f t="shared" si="0"/>
        <v>0</v>
      </c>
      <c r="C17" t="s">
        <v>38</v>
      </c>
      <c r="D17" t="s">
        <v>145</v>
      </c>
      <c r="E17">
        <v>13</v>
      </c>
      <c r="F17" s="135" t="s">
        <v>132</v>
      </c>
      <c r="G17" s="4">
        <v>-1</v>
      </c>
      <c r="H17">
        <v>1</v>
      </c>
      <c r="I17">
        <v>-1</v>
      </c>
      <c r="M17">
        <v>2</v>
      </c>
      <c r="W17" s="9">
        <f t="shared" si="1"/>
        <v>0</v>
      </c>
      <c r="X17" s="9">
        <f t="shared" si="2"/>
        <v>0</v>
      </c>
      <c r="Y17" s="9">
        <f t="shared" si="3"/>
        <v>0</v>
      </c>
      <c r="Z17" s="9">
        <f t="shared" si="4"/>
        <v>0</v>
      </c>
      <c r="AA17" s="9">
        <f t="shared" si="5"/>
        <v>0</v>
      </c>
      <c r="AB17" s="9">
        <f t="shared" si="6"/>
        <v>0</v>
      </c>
      <c r="AC17" s="9">
        <f t="shared" si="7"/>
        <v>0</v>
      </c>
      <c r="AD17" s="30">
        <f t="shared" si="8"/>
        <v>0</v>
      </c>
      <c r="AE17" s="9">
        <f t="shared" si="9"/>
        <v>0</v>
      </c>
      <c r="AF17" s="9">
        <f t="shared" si="10"/>
        <v>0</v>
      </c>
      <c r="AG17" s="9">
        <f t="shared" si="11"/>
        <v>0</v>
      </c>
      <c r="AH17" s="9">
        <f t="shared" si="12"/>
        <v>0</v>
      </c>
      <c r="AI17" s="9">
        <f t="shared" si="13"/>
        <v>0</v>
      </c>
      <c r="AJ17" s="9">
        <f t="shared" si="14"/>
        <v>0</v>
      </c>
      <c r="AK17" s="9">
        <f t="shared" si="15"/>
        <v>0</v>
      </c>
      <c r="AL17" s="9">
        <f t="shared" si="16"/>
        <v>0</v>
      </c>
    </row>
    <row r="18" spans="1:38" ht="45" x14ac:dyDescent="0.25">
      <c r="A18" s="105">
        <f>Questionnaire!E18</f>
        <v>0</v>
      </c>
      <c r="B18" s="58">
        <f t="shared" si="0"/>
        <v>0</v>
      </c>
      <c r="C18" t="s">
        <v>34</v>
      </c>
      <c r="D18" t="s">
        <v>136</v>
      </c>
      <c r="E18">
        <v>14</v>
      </c>
      <c r="F18" s="45" t="s">
        <v>162</v>
      </c>
      <c r="G18" s="81"/>
      <c r="H18" s="82">
        <v>2</v>
      </c>
      <c r="I18" s="82"/>
      <c r="S18">
        <v>-1</v>
      </c>
      <c r="U18">
        <v>-1</v>
      </c>
      <c r="W18" s="9">
        <f t="shared" si="1"/>
        <v>0</v>
      </c>
      <c r="X18" s="9">
        <f t="shared" si="2"/>
        <v>0</v>
      </c>
      <c r="Y18" s="9">
        <f t="shared" si="3"/>
        <v>0</v>
      </c>
      <c r="Z18" s="9">
        <f t="shared" si="4"/>
        <v>0</v>
      </c>
      <c r="AA18" s="9">
        <f t="shared" si="5"/>
        <v>0</v>
      </c>
      <c r="AB18" s="9">
        <f t="shared" si="6"/>
        <v>0</v>
      </c>
      <c r="AC18" s="9">
        <f t="shared" si="7"/>
        <v>0</v>
      </c>
      <c r="AD18" s="30">
        <f t="shared" si="8"/>
        <v>0</v>
      </c>
      <c r="AE18" s="9">
        <f t="shared" si="9"/>
        <v>0</v>
      </c>
      <c r="AF18" s="9">
        <f t="shared" si="10"/>
        <v>0</v>
      </c>
      <c r="AG18" s="9">
        <f t="shared" si="11"/>
        <v>0</v>
      </c>
      <c r="AH18" s="9">
        <f t="shared" si="12"/>
        <v>0</v>
      </c>
      <c r="AI18" s="9">
        <f t="shared" si="13"/>
        <v>0</v>
      </c>
      <c r="AJ18" s="9">
        <f t="shared" si="14"/>
        <v>0</v>
      </c>
      <c r="AK18" s="9">
        <f t="shared" si="15"/>
        <v>0</v>
      </c>
      <c r="AL18" s="9">
        <f t="shared" si="16"/>
        <v>0</v>
      </c>
    </row>
    <row r="19" spans="1:38" ht="30" x14ac:dyDescent="0.25">
      <c r="A19" s="105">
        <f>Questionnaire!E19</f>
        <v>0</v>
      </c>
      <c r="B19" s="58">
        <f t="shared" si="0"/>
        <v>0</v>
      </c>
      <c r="C19" t="s">
        <v>39</v>
      </c>
      <c r="D19" t="s">
        <v>147</v>
      </c>
      <c r="E19">
        <v>15</v>
      </c>
      <c r="F19" s="135" t="s">
        <v>187</v>
      </c>
      <c r="L19">
        <v>1</v>
      </c>
      <c r="N19" s="7">
        <v>2</v>
      </c>
      <c r="Q19">
        <v>1</v>
      </c>
      <c r="W19" s="9">
        <f t="shared" si="1"/>
        <v>0</v>
      </c>
      <c r="X19" s="9">
        <f t="shared" si="2"/>
        <v>0</v>
      </c>
      <c r="Y19" s="9">
        <f t="shared" si="3"/>
        <v>0</v>
      </c>
      <c r="Z19" s="9">
        <f t="shared" si="4"/>
        <v>0</v>
      </c>
      <c r="AA19" s="9">
        <f t="shared" si="5"/>
        <v>0</v>
      </c>
      <c r="AB19" s="9">
        <f t="shared" si="6"/>
        <v>0</v>
      </c>
      <c r="AC19" s="9">
        <f t="shared" si="7"/>
        <v>0</v>
      </c>
      <c r="AD19" s="30">
        <f t="shared" si="8"/>
        <v>0</v>
      </c>
      <c r="AE19" s="9">
        <f t="shared" si="9"/>
        <v>0</v>
      </c>
      <c r="AF19" s="9">
        <f t="shared" si="10"/>
        <v>0</v>
      </c>
      <c r="AG19" s="9">
        <f t="shared" si="11"/>
        <v>0</v>
      </c>
      <c r="AH19" s="9">
        <f t="shared" si="12"/>
        <v>0</v>
      </c>
      <c r="AI19" s="9">
        <f t="shared" si="13"/>
        <v>0</v>
      </c>
      <c r="AJ19" s="9">
        <f t="shared" si="14"/>
        <v>0</v>
      </c>
      <c r="AK19" s="9">
        <f t="shared" si="15"/>
        <v>0</v>
      </c>
      <c r="AL19" s="9">
        <f t="shared" si="16"/>
        <v>0</v>
      </c>
    </row>
    <row r="20" spans="1:38" ht="30" x14ac:dyDescent="0.25">
      <c r="A20" s="105">
        <f>Questionnaire!E20</f>
        <v>0</v>
      </c>
      <c r="B20" s="58">
        <f t="shared" si="0"/>
        <v>0</v>
      </c>
      <c r="C20" t="s">
        <v>33</v>
      </c>
      <c r="D20" t="s">
        <v>134</v>
      </c>
      <c r="E20">
        <v>16</v>
      </c>
      <c r="F20" s="136" t="s">
        <v>112</v>
      </c>
      <c r="G20" s="4">
        <v>2</v>
      </c>
      <c r="H20">
        <v>-1</v>
      </c>
      <c r="W20" s="9">
        <f t="shared" si="1"/>
        <v>0</v>
      </c>
      <c r="X20" s="9">
        <f t="shared" si="2"/>
        <v>0</v>
      </c>
      <c r="Y20" s="9">
        <f t="shared" si="3"/>
        <v>0</v>
      </c>
      <c r="Z20" s="9">
        <f t="shared" si="4"/>
        <v>0</v>
      </c>
      <c r="AA20" s="9">
        <f t="shared" si="5"/>
        <v>0</v>
      </c>
      <c r="AB20" s="9">
        <f t="shared" si="6"/>
        <v>0</v>
      </c>
      <c r="AC20" s="9">
        <f t="shared" si="7"/>
        <v>0</v>
      </c>
      <c r="AD20" s="30">
        <f t="shared" si="8"/>
        <v>0</v>
      </c>
      <c r="AE20" s="9">
        <f t="shared" si="9"/>
        <v>0</v>
      </c>
      <c r="AF20" s="9">
        <f t="shared" si="10"/>
        <v>0</v>
      </c>
      <c r="AG20" s="9">
        <f t="shared" si="11"/>
        <v>0</v>
      </c>
      <c r="AH20" s="9">
        <f t="shared" si="12"/>
        <v>0</v>
      </c>
      <c r="AI20" s="9">
        <f t="shared" si="13"/>
        <v>0</v>
      </c>
      <c r="AJ20" s="9">
        <f t="shared" si="14"/>
        <v>0</v>
      </c>
      <c r="AK20" s="9">
        <f t="shared" si="15"/>
        <v>0</v>
      </c>
      <c r="AL20" s="9">
        <f t="shared" si="16"/>
        <v>0</v>
      </c>
    </row>
    <row r="21" spans="1:38" x14ac:dyDescent="0.25">
      <c r="A21" s="59"/>
      <c r="B21" s="59"/>
      <c r="C21" s="66"/>
      <c r="D21" s="66"/>
      <c r="E21" s="66"/>
      <c r="F21" s="67" t="s">
        <v>155</v>
      </c>
      <c r="G21" s="68">
        <f>SUM(ABS(G5),ABS(G6),ABS(G7),ABS(G8),ABS(G9),ABS(G10),ABS(G11),ABS(G12),ABS(G13),ABS(G14),ABS(G15),ABS(G16),ABS(G17),ABS(G18),ABS(G19),ABS(G20))</f>
        <v>6</v>
      </c>
      <c r="H21" s="68">
        <f t="shared" ref="H21:V21" si="17">SUM(ABS(H5),ABS(H6),ABS(H7),ABS(H8),ABS(H9),ABS(H10),ABS(H11),ABS(H12),ABS(H13),ABS(H14),ABS(H15),ABS(H16),ABS(H17),ABS(H18),ABS(H19),ABS(H20))</f>
        <v>6</v>
      </c>
      <c r="I21" s="68">
        <f t="shared" si="17"/>
        <v>8</v>
      </c>
      <c r="J21" s="68">
        <f t="shared" si="17"/>
        <v>4</v>
      </c>
      <c r="K21" s="68">
        <f t="shared" si="17"/>
        <v>5</v>
      </c>
      <c r="L21" s="68">
        <f t="shared" si="17"/>
        <v>7</v>
      </c>
      <c r="M21" s="68">
        <f t="shared" si="17"/>
        <v>4</v>
      </c>
      <c r="N21" s="68">
        <f t="shared" si="17"/>
        <v>6</v>
      </c>
      <c r="O21" s="68">
        <f t="shared" si="17"/>
        <v>3</v>
      </c>
      <c r="P21" s="68">
        <f t="shared" si="17"/>
        <v>1</v>
      </c>
      <c r="Q21" s="68">
        <f t="shared" si="17"/>
        <v>6</v>
      </c>
      <c r="R21" s="68">
        <f t="shared" si="17"/>
        <v>1</v>
      </c>
      <c r="S21" s="68">
        <f t="shared" si="17"/>
        <v>2</v>
      </c>
      <c r="T21" s="68">
        <f t="shared" si="17"/>
        <v>0</v>
      </c>
      <c r="U21" s="68">
        <f t="shared" si="17"/>
        <v>4</v>
      </c>
      <c r="V21" s="68">
        <f t="shared" si="17"/>
        <v>0</v>
      </c>
    </row>
    <row r="22" spans="1:38" x14ac:dyDescent="0.25">
      <c r="A22" s="59"/>
      <c r="B22" s="59"/>
      <c r="C22" s="66"/>
      <c r="D22" s="66"/>
      <c r="E22" s="66"/>
      <c r="F22" s="69" t="s">
        <v>61</v>
      </c>
      <c r="G22" s="68">
        <f>SUM((IF(G5&gt;0,G5,0)),(IF(G6&gt;0,G6,0)),(IF(G7&gt;0,G7,0)),(IF(G8&gt;0,G8,0)),(IF(G9&gt;0,G9,0)),(IF(G10&gt;0,G10,0)),(IF(G11&gt;0,G11,0)),(IF(G12&gt;0,G12,0)),(IF(G13&gt;0,G13,0)),(IF(G14&gt;0,G14,0)),(IF(G15&gt;0,G15,0)),(IF(G16&gt;0,G16,0)),(IF(G17&gt;0,G17,0)),(IF(G18&gt;0,G18,0)),(IF(G19&gt;0,G19,0)),(IF(G20&gt;0,G20,0)))</f>
        <v>4</v>
      </c>
      <c r="H22" s="68">
        <f t="shared" ref="H22:V22" si="18">SUM((IF(H5&gt;0,H5,0)),(IF(H6&gt;0,H6,0)),(IF(H7&gt;0,H7,0)),(IF(H8&gt;0,H8,0)),(IF(H9&gt;0,H9,0)),(IF(H10&gt;0,H10,0)),(IF(H11&gt;0,H11,0)),(IF(H12&gt;0,H12,0)),(IF(H13&gt;0,H13,0)),(IF(H14&gt;0,H14,0)),(IF(H15&gt;0,H15,0)),(IF(H16&gt;0,H16,0)),(IF(H17&gt;0,H17,0)),(IF(H18&gt;0,H18,0)),(IF(H19&gt;0,H19,0)),(IF(H20&gt;0,H20,0)))</f>
        <v>5</v>
      </c>
      <c r="I22" s="68">
        <f t="shared" si="18"/>
        <v>6</v>
      </c>
      <c r="J22" s="68">
        <f t="shared" si="18"/>
        <v>4</v>
      </c>
      <c r="K22" s="68">
        <f t="shared" si="18"/>
        <v>5</v>
      </c>
      <c r="L22" s="68">
        <f t="shared" si="18"/>
        <v>7</v>
      </c>
      <c r="M22" s="68">
        <f t="shared" si="18"/>
        <v>4</v>
      </c>
      <c r="N22" s="68">
        <f t="shared" si="18"/>
        <v>6</v>
      </c>
      <c r="O22" s="68">
        <f t="shared" si="18"/>
        <v>1</v>
      </c>
      <c r="P22" s="68">
        <f t="shared" si="18"/>
        <v>0</v>
      </c>
      <c r="Q22" s="68">
        <f t="shared" si="18"/>
        <v>5</v>
      </c>
      <c r="R22" s="68">
        <f t="shared" si="18"/>
        <v>1</v>
      </c>
      <c r="S22" s="68">
        <f t="shared" si="18"/>
        <v>1</v>
      </c>
      <c r="T22" s="68">
        <f t="shared" si="18"/>
        <v>0</v>
      </c>
      <c r="U22" s="68">
        <f t="shared" si="18"/>
        <v>1</v>
      </c>
      <c r="V22" s="68">
        <f t="shared" si="18"/>
        <v>0</v>
      </c>
    </row>
    <row r="23" spans="1:38" ht="15.75" customHeight="1" x14ac:dyDescent="0.25">
      <c r="A23" s="59"/>
      <c r="B23" s="59"/>
      <c r="C23" s="66"/>
      <c r="D23" s="66"/>
      <c r="E23" s="66"/>
      <c r="F23" s="69" t="s">
        <v>62</v>
      </c>
      <c r="G23" s="68">
        <f>SUM((IF(G5&lt;0,G5,0)),(IF(G6&lt;0,G6,0)),(IF(G7&lt;0,G7,0)),(IF(G8&lt;0,G8,0)),(IF(G9&lt;0,G9,0)),(IF(G10&lt;0,G10,0)),(IF(G11&lt;0,G11,0)),(IF(G12&lt;0,G12,0)),(IF(G13&lt;0,G13,0)),(IF(G14&lt;0,G14,0)),(IF(G15&lt;0,G15,0)),(IF(G16&lt;0,G16,0)),(IF(G17&lt;0,G17,0)),(IF(G18&lt;0,G18,0)),(IF(G19&lt;0,G19,0)),(IF(G20&lt;0,G20,0)))</f>
        <v>-2</v>
      </c>
      <c r="H23" s="68">
        <f t="shared" ref="H23:V23" si="19">SUM((IF(H5&lt;0,H5,0)),(IF(H6&lt;0,H6,0)),(IF(H7&lt;0,H7,0)),(IF(H8&lt;0,H8,0)),(IF(H9&lt;0,H9,0)),(IF(H10&lt;0,H10,0)),(IF(H11&lt;0,H11,0)),(IF(H12&lt;0,H12,0)),(IF(H13&lt;0,H13,0)),(IF(H14&lt;0,H14,0)),(IF(H15&lt;0,H15,0)),(IF(H16&lt;0,H16,0)),(IF(H17&lt;0,H17,0)),(IF(H18&lt;0,H18,0)),(IF(H19&lt;0,H19,0)),(IF(H20&lt;0,H20,0)))</f>
        <v>-1</v>
      </c>
      <c r="I23" s="68">
        <f t="shared" si="19"/>
        <v>-2</v>
      </c>
      <c r="J23" s="68">
        <f t="shared" si="19"/>
        <v>0</v>
      </c>
      <c r="K23" s="68">
        <f t="shared" si="19"/>
        <v>0</v>
      </c>
      <c r="L23" s="68">
        <f t="shared" si="19"/>
        <v>0</v>
      </c>
      <c r="M23" s="68">
        <f t="shared" si="19"/>
        <v>0</v>
      </c>
      <c r="N23" s="68">
        <f t="shared" si="19"/>
        <v>0</v>
      </c>
      <c r="O23" s="68">
        <f t="shared" si="19"/>
        <v>-2</v>
      </c>
      <c r="P23" s="68">
        <f t="shared" si="19"/>
        <v>-1</v>
      </c>
      <c r="Q23" s="68">
        <f t="shared" si="19"/>
        <v>-1</v>
      </c>
      <c r="R23" s="68">
        <f t="shared" si="19"/>
        <v>0</v>
      </c>
      <c r="S23" s="68">
        <f t="shared" si="19"/>
        <v>-1</v>
      </c>
      <c r="T23" s="68">
        <f t="shared" si="19"/>
        <v>0</v>
      </c>
      <c r="U23" s="68">
        <f t="shared" si="19"/>
        <v>-3</v>
      </c>
      <c r="V23" s="68">
        <f t="shared" si="19"/>
        <v>0</v>
      </c>
    </row>
    <row r="24" spans="1:38" x14ac:dyDescent="0.25">
      <c r="A24" s="58"/>
      <c r="B24" s="58"/>
      <c r="C24" s="1" t="s">
        <v>9</v>
      </c>
      <c r="D24" s="1" t="s">
        <v>106</v>
      </c>
      <c r="E24" s="1" t="s">
        <v>149</v>
      </c>
      <c r="F24" s="2" t="s">
        <v>153</v>
      </c>
      <c r="G24" s="54" t="s">
        <v>2</v>
      </c>
      <c r="H24" s="55" t="s">
        <v>3</v>
      </c>
      <c r="I24" s="55" t="s">
        <v>4</v>
      </c>
      <c r="J24" s="55" t="s">
        <v>5</v>
      </c>
      <c r="K24" s="55" t="s">
        <v>6</v>
      </c>
      <c r="L24" s="55" t="s">
        <v>7</v>
      </c>
      <c r="M24" s="55" t="s">
        <v>8</v>
      </c>
      <c r="N24" s="56" t="s">
        <v>0</v>
      </c>
      <c r="O24" s="54" t="s">
        <v>21</v>
      </c>
      <c r="P24" s="55" t="s">
        <v>22</v>
      </c>
      <c r="Q24" s="55" t="s">
        <v>23</v>
      </c>
      <c r="R24" s="55" t="s">
        <v>24</v>
      </c>
      <c r="S24" s="55" t="s">
        <v>25</v>
      </c>
      <c r="T24" s="55" t="s">
        <v>16</v>
      </c>
      <c r="U24" s="55" t="s">
        <v>26</v>
      </c>
      <c r="V24" s="56" t="s">
        <v>27</v>
      </c>
      <c r="W24" s="16" t="s">
        <v>2</v>
      </c>
      <c r="X24" s="18" t="s">
        <v>3</v>
      </c>
      <c r="Y24" s="18" t="s">
        <v>4</v>
      </c>
      <c r="Z24" s="18" t="s">
        <v>5</v>
      </c>
      <c r="AA24" s="18" t="s">
        <v>6</v>
      </c>
      <c r="AB24" s="18" t="s">
        <v>7</v>
      </c>
      <c r="AC24" s="18" t="s">
        <v>8</v>
      </c>
      <c r="AD24" s="17" t="s">
        <v>0</v>
      </c>
      <c r="AE24" s="18" t="s">
        <v>21</v>
      </c>
      <c r="AF24" s="18" t="s">
        <v>22</v>
      </c>
      <c r="AG24" s="18" t="s">
        <v>23</v>
      </c>
      <c r="AH24" s="18" t="s">
        <v>24</v>
      </c>
      <c r="AI24" s="18" t="s">
        <v>25</v>
      </c>
      <c r="AJ24" s="18" t="s">
        <v>16</v>
      </c>
      <c r="AK24" s="18" t="s">
        <v>26</v>
      </c>
      <c r="AL24" s="17" t="s">
        <v>27</v>
      </c>
    </row>
    <row r="25" spans="1:38" ht="30" x14ac:dyDescent="0.25">
      <c r="A25" s="105">
        <f>Questionnaire!E22</f>
        <v>0</v>
      </c>
      <c r="B25" s="58">
        <f t="shared" ref="B25" si="20">IF(COUNTIF(A25,"*fortement en désaccord*"),-2,IF(COUNTIF(A25,"*plutôt en désaccord*"),-1,IF(COUNTIF(A25,"*neutre*"),0,IF(COUNTIF(A25,"*plutôt d'accord*"),1,IF(COUNTIF(A25,"*fortement d'accord*"),2,0)))))</f>
        <v>0</v>
      </c>
      <c r="C25" t="s">
        <v>40</v>
      </c>
      <c r="D25" t="s">
        <v>116</v>
      </c>
      <c r="E25">
        <v>1</v>
      </c>
      <c r="F25" s="3" t="s">
        <v>188</v>
      </c>
      <c r="L25">
        <v>1</v>
      </c>
      <c r="O25">
        <v>2</v>
      </c>
      <c r="W25" s="9">
        <f t="shared" ref="W25" si="21">$B25*G25</f>
        <v>0</v>
      </c>
      <c r="X25" s="9">
        <f t="shared" ref="X25" si="22">$B25*H25</f>
        <v>0</v>
      </c>
      <c r="Y25" s="9">
        <f t="shared" ref="Y25" si="23">$B25*I25</f>
        <v>0</v>
      </c>
      <c r="Z25" s="9">
        <f t="shared" ref="Z25" si="24">$B25*J25</f>
        <v>0</v>
      </c>
      <c r="AA25" s="9">
        <f t="shared" ref="AA25" si="25">$B25*K25</f>
        <v>0</v>
      </c>
      <c r="AB25" s="9">
        <f t="shared" ref="AB25" si="26">$B25*L25</f>
        <v>0</v>
      </c>
      <c r="AC25" s="9">
        <f t="shared" ref="AC25" si="27">$B25*M25</f>
        <v>0</v>
      </c>
      <c r="AD25" s="30">
        <f t="shared" ref="AD25" si="28">$B25*N25</f>
        <v>0</v>
      </c>
      <c r="AE25" s="9">
        <f t="shared" ref="AE25" si="29">$B25*O25</f>
        <v>0</v>
      </c>
      <c r="AF25" s="9">
        <f t="shared" ref="AF25" si="30">$B25*P25</f>
        <v>0</v>
      </c>
      <c r="AG25" s="9">
        <f t="shared" ref="AG25" si="31">$B25*Q25</f>
        <v>0</v>
      </c>
      <c r="AH25" s="9">
        <f t="shared" ref="AH25" si="32">$B25*R25</f>
        <v>0</v>
      </c>
      <c r="AI25" s="9">
        <f t="shared" ref="AI25" si="33">$B25*S25</f>
        <v>0</v>
      </c>
      <c r="AJ25" s="9">
        <f t="shared" ref="AJ25" si="34">$B25*T25</f>
        <v>0</v>
      </c>
      <c r="AK25" s="9">
        <f t="shared" ref="AK25" si="35">$B25*U25</f>
        <v>0</v>
      </c>
      <c r="AL25" s="9">
        <f t="shared" ref="AL25" si="36">$B25*V25</f>
        <v>0</v>
      </c>
    </row>
    <row r="26" spans="1:38" ht="45" x14ac:dyDescent="0.25">
      <c r="A26" s="106">
        <f>Questionnaire!E23</f>
        <v>0</v>
      </c>
      <c r="B26" s="58">
        <f t="shared" ref="B26:B40" si="37">IF(COUNTIF(A26,"*fortement en désaccord*"),-2,IF(COUNTIF(A26,"*plutôt en désaccord*"),-1,IF(COUNTIF(A26,"*neutre*"),0,IF(COUNTIF(A26,"*plutôt d'accord*"),1,IF(COUNTIF(A26,"*fortement d'accord*"),2,0)))))</f>
        <v>0</v>
      </c>
      <c r="C26" t="s">
        <v>108</v>
      </c>
      <c r="D26" t="s">
        <v>118</v>
      </c>
      <c r="E26">
        <v>2</v>
      </c>
      <c r="F26" s="45" t="s">
        <v>167</v>
      </c>
      <c r="P26">
        <v>2</v>
      </c>
      <c r="S26">
        <v>-1</v>
      </c>
      <c r="W26" s="9">
        <f t="shared" ref="W26:W40" si="38">$B26*G26</f>
        <v>0</v>
      </c>
      <c r="X26" s="9">
        <f t="shared" ref="X26:X40" si="39">$B26*H26</f>
        <v>0</v>
      </c>
      <c r="Y26" s="9">
        <f t="shared" ref="Y26:Y40" si="40">$B26*I26</f>
        <v>0</v>
      </c>
      <c r="Z26" s="9">
        <f t="shared" ref="Z26:Z40" si="41">$B26*J26</f>
        <v>0</v>
      </c>
      <c r="AA26" s="9">
        <f t="shared" ref="AA26:AA40" si="42">$B26*K26</f>
        <v>0</v>
      </c>
      <c r="AB26" s="9">
        <f t="shared" ref="AB26:AB40" si="43">$B26*L26</f>
        <v>0</v>
      </c>
      <c r="AC26" s="9">
        <f t="shared" ref="AC26:AC40" si="44">$B26*M26</f>
        <v>0</v>
      </c>
      <c r="AD26" s="30">
        <f t="shared" ref="AD26:AD40" si="45">$B26*N26</f>
        <v>0</v>
      </c>
      <c r="AE26" s="9">
        <f t="shared" ref="AE26:AE40" si="46">$B26*O26</f>
        <v>0</v>
      </c>
      <c r="AF26" s="9">
        <f t="shared" ref="AF26:AF40" si="47">$B26*P26</f>
        <v>0</v>
      </c>
      <c r="AG26" s="9">
        <f t="shared" ref="AG26:AG40" si="48">$B26*Q26</f>
        <v>0</v>
      </c>
      <c r="AH26" s="9">
        <f t="shared" ref="AH26:AH40" si="49">$B26*R26</f>
        <v>0</v>
      </c>
      <c r="AI26" s="9">
        <f t="shared" ref="AI26:AI40" si="50">$B26*S26</f>
        <v>0</v>
      </c>
      <c r="AJ26" s="9">
        <f t="shared" ref="AJ26:AJ40" si="51">$B26*T26</f>
        <v>0</v>
      </c>
      <c r="AK26" s="9">
        <f t="shared" ref="AK26:AK40" si="52">$B26*U26</f>
        <v>0</v>
      </c>
      <c r="AL26" s="9">
        <f t="shared" ref="AL26:AL40" si="53">$B26*V26</f>
        <v>0</v>
      </c>
    </row>
    <row r="27" spans="1:38" ht="30" x14ac:dyDescent="0.25">
      <c r="A27" s="106">
        <f>Questionnaire!E24</f>
        <v>0</v>
      </c>
      <c r="B27" s="58">
        <f t="shared" si="37"/>
        <v>0</v>
      </c>
      <c r="C27" t="s">
        <v>42</v>
      </c>
      <c r="D27" t="s">
        <v>120</v>
      </c>
      <c r="E27">
        <v>3</v>
      </c>
      <c r="F27" s="45" t="s">
        <v>169</v>
      </c>
      <c r="I27">
        <v>2</v>
      </c>
      <c r="Q27">
        <v>2</v>
      </c>
      <c r="W27" s="9">
        <f t="shared" si="38"/>
        <v>0</v>
      </c>
      <c r="X27" s="9">
        <f t="shared" si="39"/>
        <v>0</v>
      </c>
      <c r="Y27" s="9">
        <f t="shared" si="40"/>
        <v>0</v>
      </c>
      <c r="Z27" s="9">
        <f t="shared" si="41"/>
        <v>0</v>
      </c>
      <c r="AA27" s="9">
        <f t="shared" si="42"/>
        <v>0</v>
      </c>
      <c r="AB27" s="9">
        <f t="shared" si="43"/>
        <v>0</v>
      </c>
      <c r="AC27" s="9">
        <f t="shared" si="44"/>
        <v>0</v>
      </c>
      <c r="AD27" s="30">
        <f t="shared" si="45"/>
        <v>0</v>
      </c>
      <c r="AE27" s="9">
        <f t="shared" si="46"/>
        <v>0</v>
      </c>
      <c r="AF27" s="9">
        <f t="shared" si="47"/>
        <v>0</v>
      </c>
      <c r="AG27" s="9">
        <f t="shared" si="48"/>
        <v>0</v>
      </c>
      <c r="AH27" s="9">
        <f t="shared" si="49"/>
        <v>0</v>
      </c>
      <c r="AI27" s="9">
        <f t="shared" si="50"/>
        <v>0</v>
      </c>
      <c r="AJ27" s="9">
        <f t="shared" si="51"/>
        <v>0</v>
      </c>
      <c r="AK27" s="9">
        <f t="shared" si="52"/>
        <v>0</v>
      </c>
      <c r="AL27" s="9">
        <f t="shared" si="53"/>
        <v>0</v>
      </c>
    </row>
    <row r="28" spans="1:38" ht="30" x14ac:dyDescent="0.25">
      <c r="A28" s="106">
        <f>Questionnaire!E25</f>
        <v>0</v>
      </c>
      <c r="B28" s="60">
        <f t="shared" si="37"/>
        <v>0</v>
      </c>
      <c r="C28" t="s">
        <v>44</v>
      </c>
      <c r="D28" t="s">
        <v>122</v>
      </c>
      <c r="E28">
        <v>4</v>
      </c>
      <c r="F28" s="38" t="s">
        <v>170</v>
      </c>
      <c r="R28">
        <v>2</v>
      </c>
      <c r="U28">
        <v>1</v>
      </c>
      <c r="W28" s="9">
        <f t="shared" si="38"/>
        <v>0</v>
      </c>
      <c r="X28" s="9">
        <f t="shared" si="39"/>
        <v>0</v>
      </c>
      <c r="Y28" s="9">
        <f t="shared" si="40"/>
        <v>0</v>
      </c>
      <c r="Z28" s="9">
        <f t="shared" si="41"/>
        <v>0</v>
      </c>
      <c r="AA28" s="9">
        <f t="shared" si="42"/>
        <v>0</v>
      </c>
      <c r="AB28" s="9">
        <f t="shared" si="43"/>
        <v>0</v>
      </c>
      <c r="AC28" s="9">
        <f t="shared" si="44"/>
        <v>0</v>
      </c>
      <c r="AD28" s="30">
        <f t="shared" si="45"/>
        <v>0</v>
      </c>
      <c r="AE28" s="9">
        <f t="shared" si="46"/>
        <v>0</v>
      </c>
      <c r="AF28" s="9">
        <f t="shared" si="47"/>
        <v>0</v>
      </c>
      <c r="AG28" s="9">
        <f t="shared" si="48"/>
        <v>0</v>
      </c>
      <c r="AH28" s="9">
        <f t="shared" si="49"/>
        <v>0</v>
      </c>
      <c r="AI28" s="9">
        <f t="shared" si="50"/>
        <v>0</v>
      </c>
      <c r="AJ28" s="9">
        <f t="shared" si="51"/>
        <v>0</v>
      </c>
      <c r="AK28" s="9">
        <f t="shared" si="52"/>
        <v>0</v>
      </c>
      <c r="AL28" s="9">
        <f t="shared" si="53"/>
        <v>0</v>
      </c>
    </row>
    <row r="29" spans="1:38" ht="45" x14ac:dyDescent="0.25">
      <c r="A29" s="106">
        <f>Questionnaire!E26</f>
        <v>0</v>
      </c>
      <c r="B29" s="58">
        <f t="shared" si="37"/>
        <v>0</v>
      </c>
      <c r="C29" t="s">
        <v>46</v>
      </c>
      <c r="D29" t="s">
        <v>124</v>
      </c>
      <c r="E29">
        <v>5</v>
      </c>
      <c r="F29" s="38" t="s">
        <v>189</v>
      </c>
      <c r="S29">
        <v>2</v>
      </c>
      <c r="W29" s="9">
        <f t="shared" si="38"/>
        <v>0</v>
      </c>
      <c r="X29" s="9">
        <f t="shared" si="39"/>
        <v>0</v>
      </c>
      <c r="Y29" s="9">
        <f t="shared" si="40"/>
        <v>0</v>
      </c>
      <c r="Z29" s="9">
        <f t="shared" si="41"/>
        <v>0</v>
      </c>
      <c r="AA29" s="9">
        <f t="shared" si="42"/>
        <v>0</v>
      </c>
      <c r="AB29" s="9">
        <f t="shared" si="43"/>
        <v>0</v>
      </c>
      <c r="AC29" s="9">
        <f t="shared" si="44"/>
        <v>0</v>
      </c>
      <c r="AD29" s="30">
        <f t="shared" si="45"/>
        <v>0</v>
      </c>
      <c r="AE29" s="9">
        <f t="shared" si="46"/>
        <v>0</v>
      </c>
      <c r="AF29" s="9">
        <f t="shared" si="47"/>
        <v>0</v>
      </c>
      <c r="AG29" s="9">
        <f t="shared" si="48"/>
        <v>0</v>
      </c>
      <c r="AH29" s="9">
        <f t="shared" si="49"/>
        <v>0</v>
      </c>
      <c r="AI29" s="9">
        <f t="shared" si="50"/>
        <v>0</v>
      </c>
      <c r="AJ29" s="9">
        <f t="shared" si="51"/>
        <v>0</v>
      </c>
      <c r="AK29" s="9">
        <f t="shared" si="52"/>
        <v>0</v>
      </c>
      <c r="AL29" s="9">
        <f t="shared" si="53"/>
        <v>0</v>
      </c>
    </row>
    <row r="30" spans="1:38" ht="45" x14ac:dyDescent="0.25">
      <c r="A30" s="106">
        <f>Questionnaire!E27</f>
        <v>0</v>
      </c>
      <c r="B30" s="58">
        <f t="shared" si="37"/>
        <v>0</v>
      </c>
      <c r="C30" t="s">
        <v>110</v>
      </c>
      <c r="D30" t="s">
        <v>126</v>
      </c>
      <c r="E30">
        <v>6</v>
      </c>
      <c r="F30" s="38" t="s">
        <v>179</v>
      </c>
      <c r="T30">
        <v>2</v>
      </c>
      <c r="W30" s="9">
        <f t="shared" si="38"/>
        <v>0</v>
      </c>
      <c r="X30" s="9">
        <f t="shared" si="39"/>
        <v>0</v>
      </c>
      <c r="Y30" s="9">
        <f t="shared" si="40"/>
        <v>0</v>
      </c>
      <c r="Z30" s="9">
        <f t="shared" si="41"/>
        <v>0</v>
      </c>
      <c r="AA30" s="9">
        <f t="shared" si="42"/>
        <v>0</v>
      </c>
      <c r="AB30" s="9">
        <f t="shared" si="43"/>
        <v>0</v>
      </c>
      <c r="AC30" s="9">
        <f t="shared" si="44"/>
        <v>0</v>
      </c>
      <c r="AD30" s="30">
        <f t="shared" si="45"/>
        <v>0</v>
      </c>
      <c r="AE30" s="9">
        <f t="shared" si="46"/>
        <v>0</v>
      </c>
      <c r="AF30" s="9">
        <f t="shared" si="47"/>
        <v>0</v>
      </c>
      <c r="AG30" s="9">
        <f t="shared" si="48"/>
        <v>0</v>
      </c>
      <c r="AH30" s="9">
        <f t="shared" si="49"/>
        <v>0</v>
      </c>
      <c r="AI30" s="9">
        <f t="shared" si="50"/>
        <v>0</v>
      </c>
      <c r="AJ30" s="9">
        <f t="shared" si="51"/>
        <v>0</v>
      </c>
      <c r="AK30" s="9">
        <f t="shared" si="52"/>
        <v>0</v>
      </c>
      <c r="AL30" s="9">
        <f t="shared" si="53"/>
        <v>0</v>
      </c>
    </row>
    <row r="31" spans="1:38" ht="30" x14ac:dyDescent="0.25">
      <c r="A31" s="106">
        <f>Questionnaire!E28</f>
        <v>0</v>
      </c>
      <c r="B31" s="58">
        <f t="shared" si="37"/>
        <v>0</v>
      </c>
      <c r="C31" s="39" t="s">
        <v>49</v>
      </c>
      <c r="D31" t="s">
        <v>128</v>
      </c>
      <c r="E31" s="39">
        <v>7</v>
      </c>
      <c r="F31" s="38" t="s">
        <v>174</v>
      </c>
      <c r="G31" s="40"/>
      <c r="H31" s="39"/>
      <c r="I31" s="39"/>
      <c r="J31" s="39"/>
      <c r="K31" s="39"/>
      <c r="L31" s="39"/>
      <c r="M31" s="39"/>
      <c r="N31" s="41"/>
      <c r="O31" s="39"/>
      <c r="P31" s="39"/>
      <c r="Q31" s="39"/>
      <c r="R31" s="39"/>
      <c r="S31" s="39"/>
      <c r="T31" s="39"/>
      <c r="U31" s="39"/>
      <c r="V31" s="41">
        <v>2</v>
      </c>
      <c r="W31" s="42">
        <f t="shared" si="38"/>
        <v>0</v>
      </c>
      <c r="X31" s="42">
        <f t="shared" si="39"/>
        <v>0</v>
      </c>
      <c r="Y31" s="42">
        <f t="shared" si="40"/>
        <v>0</v>
      </c>
      <c r="Z31" s="42">
        <f t="shared" si="41"/>
        <v>0</v>
      </c>
      <c r="AA31" s="42">
        <f t="shared" si="42"/>
        <v>0</v>
      </c>
      <c r="AB31" s="42">
        <f t="shared" si="43"/>
        <v>0</v>
      </c>
      <c r="AC31" s="42">
        <f t="shared" si="44"/>
        <v>0</v>
      </c>
      <c r="AD31" s="43">
        <f t="shared" si="45"/>
        <v>0</v>
      </c>
      <c r="AE31" s="42">
        <f t="shared" si="46"/>
        <v>0</v>
      </c>
      <c r="AF31" s="42">
        <f t="shared" si="47"/>
        <v>0</v>
      </c>
      <c r="AG31" s="42">
        <f t="shared" si="48"/>
        <v>0</v>
      </c>
      <c r="AH31" s="42">
        <f t="shared" si="49"/>
        <v>0</v>
      </c>
      <c r="AI31" s="42">
        <f t="shared" si="50"/>
        <v>0</v>
      </c>
      <c r="AJ31" s="42">
        <f t="shared" si="51"/>
        <v>0</v>
      </c>
      <c r="AK31" s="42">
        <f t="shared" si="52"/>
        <v>0</v>
      </c>
      <c r="AL31" s="42">
        <f t="shared" si="53"/>
        <v>0</v>
      </c>
    </row>
    <row r="32" spans="1:38" ht="30" x14ac:dyDescent="0.25">
      <c r="A32" s="106">
        <f>Questionnaire!E29</f>
        <v>0</v>
      </c>
      <c r="B32" s="58">
        <f t="shared" si="37"/>
        <v>0</v>
      </c>
      <c r="C32" t="s">
        <v>51</v>
      </c>
      <c r="D32" t="s">
        <v>130</v>
      </c>
      <c r="E32">
        <v>8</v>
      </c>
      <c r="F32" s="38" t="s">
        <v>176</v>
      </c>
      <c r="L32">
        <v>1</v>
      </c>
      <c r="U32">
        <v>-2</v>
      </c>
      <c r="W32" s="9">
        <f t="shared" si="38"/>
        <v>0</v>
      </c>
      <c r="X32" s="9">
        <f t="shared" si="39"/>
        <v>0</v>
      </c>
      <c r="Y32" s="9">
        <f t="shared" si="40"/>
        <v>0</v>
      </c>
      <c r="Z32" s="9">
        <f t="shared" si="41"/>
        <v>0</v>
      </c>
      <c r="AA32" s="9">
        <f t="shared" si="42"/>
        <v>0</v>
      </c>
      <c r="AB32" s="9">
        <f t="shared" si="43"/>
        <v>0</v>
      </c>
      <c r="AC32" s="9">
        <f t="shared" si="44"/>
        <v>0</v>
      </c>
      <c r="AD32" s="30">
        <f t="shared" si="45"/>
        <v>0</v>
      </c>
      <c r="AE32" s="9">
        <f t="shared" si="46"/>
        <v>0</v>
      </c>
      <c r="AF32" s="9">
        <f t="shared" si="47"/>
        <v>0</v>
      </c>
      <c r="AG32" s="9">
        <f t="shared" si="48"/>
        <v>0</v>
      </c>
      <c r="AH32" s="9">
        <f t="shared" si="49"/>
        <v>0</v>
      </c>
      <c r="AI32" s="9">
        <f t="shared" si="50"/>
        <v>0</v>
      </c>
      <c r="AJ32" s="9">
        <f t="shared" si="51"/>
        <v>0</v>
      </c>
      <c r="AK32" s="9">
        <f t="shared" si="52"/>
        <v>0</v>
      </c>
      <c r="AL32" s="9">
        <f t="shared" si="53"/>
        <v>0</v>
      </c>
    </row>
    <row r="33" spans="1:38" ht="30" x14ac:dyDescent="0.25">
      <c r="A33" s="106">
        <f>Questionnaire!E30</f>
        <v>0</v>
      </c>
      <c r="B33" s="58">
        <f t="shared" si="37"/>
        <v>0</v>
      </c>
      <c r="C33" t="s">
        <v>41</v>
      </c>
      <c r="D33" t="s">
        <v>117</v>
      </c>
      <c r="E33">
        <v>9</v>
      </c>
      <c r="F33" s="45" t="s">
        <v>168</v>
      </c>
      <c r="I33">
        <v>1</v>
      </c>
      <c r="K33">
        <v>1</v>
      </c>
      <c r="O33">
        <v>-2</v>
      </c>
      <c r="Q33">
        <v>1</v>
      </c>
      <c r="W33" s="9">
        <f t="shared" si="38"/>
        <v>0</v>
      </c>
      <c r="X33" s="9">
        <f t="shared" si="39"/>
        <v>0</v>
      </c>
      <c r="Y33" s="9">
        <f t="shared" si="40"/>
        <v>0</v>
      </c>
      <c r="Z33" s="9">
        <f t="shared" si="41"/>
        <v>0</v>
      </c>
      <c r="AA33" s="9">
        <f t="shared" si="42"/>
        <v>0</v>
      </c>
      <c r="AB33" s="9">
        <f t="shared" si="43"/>
        <v>0</v>
      </c>
      <c r="AC33" s="9">
        <f t="shared" si="44"/>
        <v>0</v>
      </c>
      <c r="AD33" s="30">
        <f t="shared" si="45"/>
        <v>0</v>
      </c>
      <c r="AE33" s="9">
        <f t="shared" si="46"/>
        <v>0</v>
      </c>
      <c r="AF33" s="9">
        <f t="shared" si="47"/>
        <v>0</v>
      </c>
      <c r="AG33" s="9">
        <f t="shared" si="48"/>
        <v>0</v>
      </c>
      <c r="AH33" s="9">
        <f t="shared" si="49"/>
        <v>0</v>
      </c>
      <c r="AI33" s="9">
        <f t="shared" si="50"/>
        <v>0</v>
      </c>
      <c r="AJ33" s="9">
        <f t="shared" si="51"/>
        <v>0</v>
      </c>
      <c r="AK33" s="9">
        <f t="shared" si="52"/>
        <v>0</v>
      </c>
      <c r="AL33" s="9">
        <f t="shared" si="53"/>
        <v>0</v>
      </c>
    </row>
    <row r="34" spans="1:38" ht="30" x14ac:dyDescent="0.25">
      <c r="A34" s="106">
        <f>Questionnaire!E31</f>
        <v>0</v>
      </c>
      <c r="B34" s="58">
        <f t="shared" si="37"/>
        <v>0</v>
      </c>
      <c r="C34" t="s">
        <v>109</v>
      </c>
      <c r="D34" t="s">
        <v>119</v>
      </c>
      <c r="E34">
        <v>10</v>
      </c>
      <c r="F34" s="45" t="s">
        <v>166</v>
      </c>
      <c r="P34">
        <v>-2</v>
      </c>
      <c r="S34">
        <v>1</v>
      </c>
      <c r="W34" s="9">
        <f t="shared" si="38"/>
        <v>0</v>
      </c>
      <c r="X34" s="9">
        <f t="shared" si="39"/>
        <v>0</v>
      </c>
      <c r="Y34" s="9">
        <f t="shared" si="40"/>
        <v>0</v>
      </c>
      <c r="Z34" s="9">
        <f t="shared" si="41"/>
        <v>0</v>
      </c>
      <c r="AA34" s="9">
        <f t="shared" si="42"/>
        <v>0</v>
      </c>
      <c r="AB34" s="9">
        <f t="shared" si="43"/>
        <v>0</v>
      </c>
      <c r="AC34" s="9">
        <f t="shared" si="44"/>
        <v>0</v>
      </c>
      <c r="AD34" s="30">
        <f t="shared" si="45"/>
        <v>0</v>
      </c>
      <c r="AE34" s="9">
        <f t="shared" si="46"/>
        <v>0</v>
      </c>
      <c r="AF34" s="9">
        <f t="shared" si="47"/>
        <v>0</v>
      </c>
      <c r="AG34" s="9">
        <f t="shared" si="48"/>
        <v>0</v>
      </c>
      <c r="AH34" s="9">
        <f t="shared" si="49"/>
        <v>0</v>
      </c>
      <c r="AI34" s="9">
        <f t="shared" si="50"/>
        <v>0</v>
      </c>
      <c r="AJ34" s="9">
        <f t="shared" si="51"/>
        <v>0</v>
      </c>
      <c r="AK34" s="9">
        <f t="shared" si="52"/>
        <v>0</v>
      </c>
      <c r="AL34" s="9">
        <f t="shared" si="53"/>
        <v>0</v>
      </c>
    </row>
    <row r="35" spans="1:38" ht="30" x14ac:dyDescent="0.25">
      <c r="A35" s="106">
        <f>Questionnaire!E32</f>
        <v>0</v>
      </c>
      <c r="B35" s="58">
        <f t="shared" si="37"/>
        <v>0</v>
      </c>
      <c r="C35" t="s">
        <v>43</v>
      </c>
      <c r="D35" t="s">
        <v>121</v>
      </c>
      <c r="E35">
        <v>11</v>
      </c>
      <c r="F35" s="45" t="s">
        <v>172</v>
      </c>
      <c r="Q35">
        <v>-2</v>
      </c>
      <c r="W35" s="9">
        <f t="shared" si="38"/>
        <v>0</v>
      </c>
      <c r="X35" s="9">
        <f t="shared" si="39"/>
        <v>0</v>
      </c>
      <c r="Y35" s="9">
        <f t="shared" si="40"/>
        <v>0</v>
      </c>
      <c r="Z35" s="9">
        <f t="shared" si="41"/>
        <v>0</v>
      </c>
      <c r="AA35" s="9">
        <f t="shared" si="42"/>
        <v>0</v>
      </c>
      <c r="AB35" s="9">
        <f t="shared" si="43"/>
        <v>0</v>
      </c>
      <c r="AC35" s="9">
        <f t="shared" si="44"/>
        <v>0</v>
      </c>
      <c r="AD35" s="30">
        <f t="shared" si="45"/>
        <v>0</v>
      </c>
      <c r="AE35" s="9">
        <f t="shared" si="46"/>
        <v>0</v>
      </c>
      <c r="AF35" s="9">
        <f t="shared" si="47"/>
        <v>0</v>
      </c>
      <c r="AG35" s="9">
        <f t="shared" si="48"/>
        <v>0</v>
      </c>
      <c r="AH35" s="9">
        <f t="shared" si="49"/>
        <v>0</v>
      </c>
      <c r="AI35" s="9">
        <f t="shared" si="50"/>
        <v>0</v>
      </c>
      <c r="AJ35" s="9">
        <f t="shared" si="51"/>
        <v>0</v>
      </c>
      <c r="AK35" s="9">
        <f t="shared" si="52"/>
        <v>0</v>
      </c>
      <c r="AL35" s="9">
        <f t="shared" si="53"/>
        <v>0</v>
      </c>
    </row>
    <row r="36" spans="1:38" ht="45" x14ac:dyDescent="0.25">
      <c r="A36" s="106">
        <f>Questionnaire!E33</f>
        <v>0</v>
      </c>
      <c r="B36" s="58">
        <f t="shared" si="37"/>
        <v>0</v>
      </c>
      <c r="C36" t="s">
        <v>45</v>
      </c>
      <c r="D36" t="s">
        <v>123</v>
      </c>
      <c r="E36">
        <v>12</v>
      </c>
      <c r="F36" s="3" t="s">
        <v>171</v>
      </c>
      <c r="L36">
        <v>1</v>
      </c>
      <c r="R36">
        <v>-2</v>
      </c>
      <c r="V36" s="7">
        <v>1</v>
      </c>
      <c r="W36" s="9">
        <f t="shared" si="38"/>
        <v>0</v>
      </c>
      <c r="X36" s="9">
        <f t="shared" si="39"/>
        <v>0</v>
      </c>
      <c r="Y36" s="9">
        <f t="shared" si="40"/>
        <v>0</v>
      </c>
      <c r="Z36" s="9">
        <f t="shared" si="41"/>
        <v>0</v>
      </c>
      <c r="AA36" s="9">
        <f t="shared" si="42"/>
        <v>0</v>
      </c>
      <c r="AB36" s="9">
        <f t="shared" si="43"/>
        <v>0</v>
      </c>
      <c r="AC36" s="9">
        <f t="shared" si="44"/>
        <v>0</v>
      </c>
      <c r="AD36" s="30">
        <f t="shared" si="45"/>
        <v>0</v>
      </c>
      <c r="AE36" s="9">
        <f t="shared" si="46"/>
        <v>0</v>
      </c>
      <c r="AF36" s="9">
        <f t="shared" si="47"/>
        <v>0</v>
      </c>
      <c r="AG36" s="9">
        <f t="shared" si="48"/>
        <v>0</v>
      </c>
      <c r="AH36" s="9">
        <f t="shared" si="49"/>
        <v>0</v>
      </c>
      <c r="AI36" s="9">
        <f t="shared" si="50"/>
        <v>0</v>
      </c>
      <c r="AJ36" s="9">
        <f t="shared" si="51"/>
        <v>0</v>
      </c>
      <c r="AK36" s="9">
        <f t="shared" si="52"/>
        <v>0</v>
      </c>
      <c r="AL36" s="9">
        <f t="shared" si="53"/>
        <v>0</v>
      </c>
    </row>
    <row r="37" spans="1:38" s="39" customFormat="1" ht="29.25" customHeight="1" x14ac:dyDescent="0.25">
      <c r="A37" s="106">
        <f>Questionnaire!E34</f>
        <v>0</v>
      </c>
      <c r="B37" s="58">
        <f t="shared" si="37"/>
        <v>0</v>
      </c>
      <c r="C37" t="s">
        <v>47</v>
      </c>
      <c r="D37" t="s">
        <v>125</v>
      </c>
      <c r="E37">
        <v>13</v>
      </c>
      <c r="F37" s="38" t="s">
        <v>190</v>
      </c>
      <c r="G37" s="4"/>
      <c r="H37"/>
      <c r="I37"/>
      <c r="J37"/>
      <c r="K37"/>
      <c r="L37"/>
      <c r="M37"/>
      <c r="N37" s="7"/>
      <c r="O37"/>
      <c r="P37"/>
      <c r="Q37"/>
      <c r="R37"/>
      <c r="S37">
        <v>-2</v>
      </c>
      <c r="T37"/>
      <c r="U37"/>
      <c r="V37" s="7"/>
      <c r="W37" s="9">
        <f t="shared" si="38"/>
        <v>0</v>
      </c>
      <c r="X37" s="9">
        <f t="shared" si="39"/>
        <v>0</v>
      </c>
      <c r="Y37" s="9">
        <f t="shared" si="40"/>
        <v>0</v>
      </c>
      <c r="Z37" s="9">
        <f t="shared" si="41"/>
        <v>0</v>
      </c>
      <c r="AA37" s="9">
        <f t="shared" si="42"/>
        <v>0</v>
      </c>
      <c r="AB37" s="9">
        <f t="shared" si="43"/>
        <v>0</v>
      </c>
      <c r="AC37" s="9">
        <f t="shared" si="44"/>
        <v>0</v>
      </c>
      <c r="AD37" s="30">
        <f t="shared" si="45"/>
        <v>0</v>
      </c>
      <c r="AE37" s="9">
        <f t="shared" si="46"/>
        <v>0</v>
      </c>
      <c r="AF37" s="9">
        <f t="shared" si="47"/>
        <v>0</v>
      </c>
      <c r="AG37" s="9">
        <f t="shared" si="48"/>
        <v>0</v>
      </c>
      <c r="AH37" s="9">
        <f t="shared" si="49"/>
        <v>0</v>
      </c>
      <c r="AI37" s="9">
        <f t="shared" si="50"/>
        <v>0</v>
      </c>
      <c r="AJ37" s="9">
        <f t="shared" si="51"/>
        <v>0</v>
      </c>
      <c r="AK37" s="9">
        <f t="shared" si="52"/>
        <v>0</v>
      </c>
      <c r="AL37" s="9">
        <f t="shared" si="53"/>
        <v>0</v>
      </c>
    </row>
    <row r="38" spans="1:38" ht="29.25" customHeight="1" x14ac:dyDescent="0.25">
      <c r="A38" s="106">
        <f>Questionnaire!E35</f>
        <v>0</v>
      </c>
      <c r="B38" s="58">
        <f t="shared" si="37"/>
        <v>0</v>
      </c>
      <c r="C38" t="s">
        <v>48</v>
      </c>
      <c r="D38" t="s">
        <v>127</v>
      </c>
      <c r="E38">
        <v>14</v>
      </c>
      <c r="F38" s="38" t="s">
        <v>173</v>
      </c>
      <c r="T38">
        <v>-2</v>
      </c>
      <c r="W38" s="9">
        <f t="shared" si="38"/>
        <v>0</v>
      </c>
      <c r="X38" s="9">
        <f t="shared" si="39"/>
        <v>0</v>
      </c>
      <c r="Y38" s="9">
        <f t="shared" si="40"/>
        <v>0</v>
      </c>
      <c r="Z38" s="9">
        <f t="shared" si="41"/>
        <v>0</v>
      </c>
      <c r="AA38" s="9">
        <f t="shared" si="42"/>
        <v>0</v>
      </c>
      <c r="AB38" s="9">
        <f t="shared" si="43"/>
        <v>0</v>
      </c>
      <c r="AC38" s="9">
        <f t="shared" si="44"/>
        <v>0</v>
      </c>
      <c r="AD38" s="30">
        <f t="shared" si="45"/>
        <v>0</v>
      </c>
      <c r="AE38" s="9">
        <f t="shared" si="46"/>
        <v>0</v>
      </c>
      <c r="AF38" s="9">
        <f t="shared" si="47"/>
        <v>0</v>
      </c>
      <c r="AG38" s="9">
        <f t="shared" si="48"/>
        <v>0</v>
      </c>
      <c r="AH38" s="9">
        <f t="shared" si="49"/>
        <v>0</v>
      </c>
      <c r="AI38" s="9">
        <f t="shared" si="50"/>
        <v>0</v>
      </c>
      <c r="AJ38" s="9">
        <f t="shared" si="51"/>
        <v>0</v>
      </c>
      <c r="AK38" s="9">
        <f t="shared" si="52"/>
        <v>0</v>
      </c>
      <c r="AL38" s="9">
        <f t="shared" si="53"/>
        <v>0</v>
      </c>
    </row>
    <row r="39" spans="1:38" ht="30" x14ac:dyDescent="0.25">
      <c r="A39" s="106">
        <f>Questionnaire!E36</f>
        <v>0</v>
      </c>
      <c r="B39" s="58">
        <f t="shared" si="37"/>
        <v>0</v>
      </c>
      <c r="C39" t="s">
        <v>50</v>
      </c>
      <c r="D39" t="s">
        <v>129</v>
      </c>
      <c r="E39" s="39">
        <v>15</v>
      </c>
      <c r="F39" s="38" t="s">
        <v>175</v>
      </c>
      <c r="V39" s="7">
        <v>-2</v>
      </c>
      <c r="W39" s="9">
        <f t="shared" si="38"/>
        <v>0</v>
      </c>
      <c r="X39" s="9">
        <f t="shared" si="39"/>
        <v>0</v>
      </c>
      <c r="Y39" s="9">
        <f t="shared" si="40"/>
        <v>0</v>
      </c>
      <c r="Z39" s="9">
        <f t="shared" si="41"/>
        <v>0</v>
      </c>
      <c r="AA39" s="9">
        <f t="shared" si="42"/>
        <v>0</v>
      </c>
      <c r="AB39" s="9">
        <f t="shared" si="43"/>
        <v>0</v>
      </c>
      <c r="AC39" s="9">
        <f t="shared" si="44"/>
        <v>0</v>
      </c>
      <c r="AD39" s="30">
        <f t="shared" si="45"/>
        <v>0</v>
      </c>
      <c r="AE39" s="9">
        <f t="shared" si="46"/>
        <v>0</v>
      </c>
      <c r="AF39" s="9">
        <f t="shared" si="47"/>
        <v>0</v>
      </c>
      <c r="AG39" s="9">
        <f t="shared" si="48"/>
        <v>0</v>
      </c>
      <c r="AH39" s="9">
        <f t="shared" si="49"/>
        <v>0</v>
      </c>
      <c r="AI39" s="9">
        <f t="shared" si="50"/>
        <v>0</v>
      </c>
      <c r="AJ39" s="9">
        <f t="shared" si="51"/>
        <v>0</v>
      </c>
      <c r="AK39" s="9">
        <f t="shared" si="52"/>
        <v>0</v>
      </c>
      <c r="AL39" s="9">
        <f t="shared" si="53"/>
        <v>0</v>
      </c>
    </row>
    <row r="40" spans="1:38" ht="30" x14ac:dyDescent="0.25">
      <c r="A40" s="106">
        <f>Questionnaire!E37</f>
        <v>0</v>
      </c>
      <c r="B40" s="58">
        <f t="shared" si="37"/>
        <v>0</v>
      </c>
      <c r="C40" t="s">
        <v>52</v>
      </c>
      <c r="D40" t="s">
        <v>131</v>
      </c>
      <c r="E40">
        <v>16</v>
      </c>
      <c r="F40" s="38" t="s">
        <v>177</v>
      </c>
      <c r="U40">
        <v>2</v>
      </c>
      <c r="W40" s="9">
        <f t="shared" si="38"/>
        <v>0</v>
      </c>
      <c r="X40" s="9">
        <f t="shared" si="39"/>
        <v>0</v>
      </c>
      <c r="Y40" s="9">
        <f t="shared" si="40"/>
        <v>0</v>
      </c>
      <c r="Z40" s="9">
        <f t="shared" si="41"/>
        <v>0</v>
      </c>
      <c r="AA40" s="9">
        <f t="shared" si="42"/>
        <v>0</v>
      </c>
      <c r="AB40" s="9">
        <f t="shared" si="43"/>
        <v>0</v>
      </c>
      <c r="AC40" s="9">
        <f t="shared" si="44"/>
        <v>0</v>
      </c>
      <c r="AD40" s="30">
        <f t="shared" si="45"/>
        <v>0</v>
      </c>
      <c r="AE40" s="9">
        <f t="shared" si="46"/>
        <v>0</v>
      </c>
      <c r="AF40" s="9">
        <f t="shared" si="47"/>
        <v>0</v>
      </c>
      <c r="AG40" s="9">
        <f t="shared" si="48"/>
        <v>0</v>
      </c>
      <c r="AH40" s="9">
        <f t="shared" si="49"/>
        <v>0</v>
      </c>
      <c r="AI40" s="9">
        <f t="shared" si="50"/>
        <v>0</v>
      </c>
      <c r="AJ40" s="9">
        <f t="shared" si="51"/>
        <v>0</v>
      </c>
      <c r="AK40" s="9">
        <f t="shared" si="52"/>
        <v>0</v>
      </c>
      <c r="AL40" s="9">
        <f t="shared" si="53"/>
        <v>0</v>
      </c>
    </row>
    <row r="41" spans="1:38" x14ac:dyDescent="0.25">
      <c r="C41" s="71"/>
      <c r="D41" s="70"/>
      <c r="E41" s="70"/>
      <c r="F41" s="72" t="s">
        <v>154</v>
      </c>
      <c r="G41" s="70">
        <f>SUM(ABS(G25),,ABS(G26),ABS(G27),ABS(G28),ABS(G29),ABS(G30),ABS(G31),ABS(G32),ABS(G33),ABS(G34),ABS(G35),ABS(G36),ABS(G37),ABS(G38),ABS(G39),ABS(G40))</f>
        <v>0</v>
      </c>
      <c r="H41" s="70">
        <f t="shared" ref="H41:N41" si="54">SUM(ABS(H25),,ABS(H26),ABS(H27),ABS(H28),ABS(H29),ABS(H30),ABS(H31),ABS(H32),ABS(H33),ABS(H34),ABS(H35),ABS(H36),ABS(H37),ABS(H38),ABS(H39),ABS(H40))</f>
        <v>0</v>
      </c>
      <c r="I41" s="70">
        <f t="shared" si="54"/>
        <v>3</v>
      </c>
      <c r="J41" s="70">
        <f t="shared" si="54"/>
        <v>0</v>
      </c>
      <c r="K41" s="70">
        <f t="shared" si="54"/>
        <v>1</v>
      </c>
      <c r="L41" s="70">
        <f t="shared" si="54"/>
        <v>3</v>
      </c>
      <c r="M41" s="70">
        <f t="shared" si="54"/>
        <v>0</v>
      </c>
      <c r="N41" s="70">
        <f t="shared" si="54"/>
        <v>0</v>
      </c>
      <c r="O41" s="70">
        <f t="shared" ref="O41:V41" si="55">SUM(ABS(O25),,ABS(O26),ABS(O27),ABS(O28),ABS(O29),ABS(O30),ABS(O31),ABS(O32),ABS(O33),ABS(O34),ABS(O35),ABS(O36),ABS(O37),ABS(O38),ABS(O39),ABS(O40))</f>
        <v>4</v>
      </c>
      <c r="P41" s="70">
        <f t="shared" si="55"/>
        <v>4</v>
      </c>
      <c r="Q41" s="70">
        <f t="shared" si="55"/>
        <v>5</v>
      </c>
      <c r="R41" s="70">
        <f t="shared" si="55"/>
        <v>4</v>
      </c>
      <c r="S41" s="70">
        <f t="shared" si="55"/>
        <v>6</v>
      </c>
      <c r="T41" s="70">
        <f t="shared" si="55"/>
        <v>4</v>
      </c>
      <c r="U41" s="70">
        <f t="shared" si="55"/>
        <v>5</v>
      </c>
      <c r="V41" s="73">
        <f t="shared" si="55"/>
        <v>5</v>
      </c>
    </row>
    <row r="42" spans="1:38" x14ac:dyDescent="0.25">
      <c r="A42" s="59"/>
      <c r="B42" s="59"/>
      <c r="C42" s="74"/>
      <c r="D42" s="66"/>
      <c r="E42" s="66"/>
      <c r="F42" s="69" t="s">
        <v>61</v>
      </c>
      <c r="G42" s="68">
        <f>SUM((IF(G25&gt;0,G25,0)),(IF(G26&gt;0,G26,0)),(IF(G27&gt;0,G27,0)),(IF(G28&gt;0,G28,0)),(IF(G29&gt;0,G29,0)),(IF(G30&gt;0,G30,0)),(IF(G31&gt;0,G31,0)),(IF(G32&gt;0,G32,0)),(IF(G33&gt;0,G33,0)),(IF(G34&gt;0,G34,0)),(IF(G35&gt;0,G35,0)),(IF(G36&gt;0,G36,0)),(IF(G37&gt;0,G37,0)),(IF(G38&gt;0,G38,0)),(IF(G39&gt;0,G39,0)),(IF(G40&gt;0,G40,0)))</f>
        <v>0</v>
      </c>
      <c r="H42" s="68">
        <f t="shared" ref="H42:V42" si="56">SUM((IF(H25&gt;0,H25,0)),(IF(H26&gt;0,H26,0)),(IF(H27&gt;0,H27,0)),(IF(H28&gt;0,H28,0)),(IF(H29&gt;0,H29,0)),(IF(H30&gt;0,H30,0)),(IF(H31&gt;0,H31,0)),(IF(H32&gt;0,H32,0)),(IF(H33&gt;0,H33,0)),(IF(H34&gt;0,H34,0)),(IF(H35&gt;0,H35,0)),(IF(H36&gt;0,H36,0)),(IF(H37&gt;0,H37,0)),(IF(H38&gt;0,H38,0)),(IF(H39&gt;0,H39,0)),(IF(H40&gt;0,H40,0)))</f>
        <v>0</v>
      </c>
      <c r="I42" s="68">
        <f t="shared" si="56"/>
        <v>3</v>
      </c>
      <c r="J42" s="68">
        <f t="shared" si="56"/>
        <v>0</v>
      </c>
      <c r="K42" s="68">
        <f t="shared" si="56"/>
        <v>1</v>
      </c>
      <c r="L42" s="68">
        <f t="shared" si="56"/>
        <v>3</v>
      </c>
      <c r="M42" s="68">
        <f t="shared" si="56"/>
        <v>0</v>
      </c>
      <c r="N42" s="68">
        <f t="shared" si="56"/>
        <v>0</v>
      </c>
      <c r="O42" s="68">
        <f t="shared" si="56"/>
        <v>2</v>
      </c>
      <c r="P42" s="68">
        <f t="shared" si="56"/>
        <v>2</v>
      </c>
      <c r="Q42" s="68">
        <f t="shared" si="56"/>
        <v>3</v>
      </c>
      <c r="R42" s="68">
        <f t="shared" si="56"/>
        <v>2</v>
      </c>
      <c r="S42" s="68">
        <f t="shared" si="56"/>
        <v>3</v>
      </c>
      <c r="T42" s="68">
        <f t="shared" si="56"/>
        <v>2</v>
      </c>
      <c r="U42" s="68">
        <f t="shared" si="56"/>
        <v>3</v>
      </c>
      <c r="V42" s="75">
        <f t="shared" si="56"/>
        <v>3</v>
      </c>
    </row>
    <row r="43" spans="1:38" ht="15.75" customHeight="1" x14ac:dyDescent="0.25">
      <c r="A43" s="59"/>
      <c r="B43" s="59"/>
      <c r="C43" s="76"/>
      <c r="D43" s="77"/>
      <c r="E43" s="77"/>
      <c r="F43" s="78" t="s">
        <v>62</v>
      </c>
      <c r="G43" s="79">
        <f>SUM((IF(G25&lt;0,G25,0)),(IF(G26&lt;0,G26,0)),(IF(G27&lt;0,G27,0)),(IF(G28&lt;0,G28,0)),(IF(G29&lt;0,G29,0)),(IF(G30&lt;0,G30,0)),(IF(G31&lt;0,G31,0)),(IF(G32&lt;0,G32,0)),(IF(G33&lt;0,G33,0)),(IF(G34&lt;0,G34,0)),(IF(G35&lt;0,G35,0)),(IF(G36&lt;0,G36,0)),(IF(G37&lt;0,G37,0)),(IF(G38&lt;0,G38,0)),(IF(G39&lt;0,G39,0)),(IF(G40&lt;0,G40,0)))</f>
        <v>0</v>
      </c>
      <c r="H43" s="79">
        <f t="shared" ref="H43:V43" si="57">SUM((IF(H25&lt;0,H25,0)),(IF(H26&lt;0,H26,0)),(IF(H27&lt;0,H27,0)),(IF(H28&lt;0,H28,0)),(IF(H29&lt;0,H29,0)),(IF(H30&lt;0,H30,0)),(IF(H31&lt;0,H31,0)),(IF(H32&lt;0,H32,0)),(IF(H33&lt;0,H33,0)),(IF(H34&lt;0,H34,0)),(IF(H35&lt;0,H35,0)),(IF(H36&lt;0,H36,0)),(IF(H37&lt;0,H37,0)),(IF(H38&lt;0,H38,0)),(IF(H39&lt;0,H39,0)),(IF(H40&lt;0,H40,0)))</f>
        <v>0</v>
      </c>
      <c r="I43" s="79">
        <f t="shared" si="57"/>
        <v>0</v>
      </c>
      <c r="J43" s="79">
        <f t="shared" si="57"/>
        <v>0</v>
      </c>
      <c r="K43" s="79">
        <f t="shared" si="57"/>
        <v>0</v>
      </c>
      <c r="L43" s="79">
        <f t="shared" si="57"/>
        <v>0</v>
      </c>
      <c r="M43" s="79">
        <f t="shared" si="57"/>
        <v>0</v>
      </c>
      <c r="N43" s="79">
        <f t="shared" si="57"/>
        <v>0</v>
      </c>
      <c r="O43" s="79">
        <f t="shared" si="57"/>
        <v>-2</v>
      </c>
      <c r="P43" s="79">
        <f t="shared" si="57"/>
        <v>-2</v>
      </c>
      <c r="Q43" s="79">
        <f t="shared" si="57"/>
        <v>-2</v>
      </c>
      <c r="R43" s="79">
        <f t="shared" si="57"/>
        <v>-2</v>
      </c>
      <c r="S43" s="79">
        <f t="shared" si="57"/>
        <v>-3</v>
      </c>
      <c r="T43" s="79">
        <f t="shared" si="57"/>
        <v>-2</v>
      </c>
      <c r="U43" s="79">
        <f t="shared" si="57"/>
        <v>-2</v>
      </c>
      <c r="V43" s="80">
        <f t="shared" si="57"/>
        <v>-2</v>
      </c>
    </row>
    <row r="44" spans="1:38" s="10" customFormat="1" x14ac:dyDescent="0.25">
      <c r="A44" s="57"/>
      <c r="B44" s="57"/>
      <c r="F44" s="46" t="s">
        <v>156</v>
      </c>
      <c r="G44" s="61">
        <f>G41+G21</f>
        <v>6</v>
      </c>
      <c r="H44" s="61">
        <f t="shared" ref="H44:V44" si="58">H41+H21</f>
        <v>6</v>
      </c>
      <c r="I44" s="61">
        <f t="shared" si="58"/>
        <v>11</v>
      </c>
      <c r="J44" s="61">
        <f t="shared" si="58"/>
        <v>4</v>
      </c>
      <c r="K44" s="61">
        <f t="shared" si="58"/>
        <v>6</v>
      </c>
      <c r="L44" s="61">
        <f t="shared" si="58"/>
        <v>10</v>
      </c>
      <c r="M44" s="61">
        <f t="shared" si="58"/>
        <v>4</v>
      </c>
      <c r="N44" s="61">
        <f t="shared" si="58"/>
        <v>6</v>
      </c>
      <c r="O44" s="61">
        <f t="shared" si="58"/>
        <v>7</v>
      </c>
      <c r="P44" s="61">
        <f t="shared" si="58"/>
        <v>5</v>
      </c>
      <c r="Q44" s="61">
        <f t="shared" si="58"/>
        <v>11</v>
      </c>
      <c r="R44" s="61">
        <f t="shared" si="58"/>
        <v>5</v>
      </c>
      <c r="S44" s="61">
        <f t="shared" si="58"/>
        <v>8</v>
      </c>
      <c r="T44" s="61">
        <f t="shared" si="58"/>
        <v>4</v>
      </c>
      <c r="U44" s="61">
        <f t="shared" si="58"/>
        <v>9</v>
      </c>
      <c r="V44" s="61">
        <f t="shared" si="58"/>
        <v>5</v>
      </c>
      <c r="W44" s="9"/>
      <c r="X44" s="9"/>
      <c r="Y44" s="9"/>
      <c r="Z44" s="9"/>
      <c r="AA44" s="9"/>
      <c r="AB44" s="9"/>
      <c r="AC44" s="9"/>
      <c r="AD44" s="30"/>
      <c r="AE44" s="9"/>
      <c r="AF44" s="9"/>
      <c r="AG44" s="9"/>
      <c r="AH44" s="9"/>
      <c r="AI44" s="9"/>
      <c r="AJ44" s="9"/>
      <c r="AK44" s="9"/>
      <c r="AL44" s="9"/>
    </row>
    <row r="45" spans="1:38" x14ac:dyDescent="0.25">
      <c r="C45" s="10"/>
      <c r="D45" s="10"/>
      <c r="E45" s="10"/>
      <c r="F45" s="46" t="s">
        <v>63</v>
      </c>
      <c r="G45" s="61">
        <f t="shared" ref="G45:V45" si="59">G42+G22</f>
        <v>4</v>
      </c>
      <c r="H45" s="61">
        <f t="shared" si="59"/>
        <v>5</v>
      </c>
      <c r="I45" s="61">
        <f t="shared" si="59"/>
        <v>9</v>
      </c>
      <c r="J45" s="61">
        <f t="shared" si="59"/>
        <v>4</v>
      </c>
      <c r="K45" s="61">
        <f t="shared" si="59"/>
        <v>6</v>
      </c>
      <c r="L45" s="61">
        <f t="shared" si="59"/>
        <v>10</v>
      </c>
      <c r="M45" s="61">
        <f t="shared" si="59"/>
        <v>4</v>
      </c>
      <c r="N45" s="61">
        <f t="shared" si="59"/>
        <v>6</v>
      </c>
      <c r="O45" s="61">
        <f t="shared" si="59"/>
        <v>3</v>
      </c>
      <c r="P45" s="61">
        <f t="shared" si="59"/>
        <v>2</v>
      </c>
      <c r="Q45" s="61">
        <f t="shared" si="59"/>
        <v>8</v>
      </c>
      <c r="R45" s="61">
        <f t="shared" si="59"/>
        <v>3</v>
      </c>
      <c r="S45" s="61">
        <f t="shared" si="59"/>
        <v>4</v>
      </c>
      <c r="T45" s="61">
        <f t="shared" si="59"/>
        <v>2</v>
      </c>
      <c r="U45" s="61">
        <f t="shared" si="59"/>
        <v>4</v>
      </c>
      <c r="V45" s="61">
        <f t="shared" si="59"/>
        <v>3</v>
      </c>
    </row>
    <row r="46" spans="1:38" x14ac:dyDescent="0.25">
      <c r="C46" s="10"/>
      <c r="D46" s="10"/>
      <c r="E46" s="10"/>
      <c r="F46" s="46" t="s">
        <v>64</v>
      </c>
      <c r="G46" s="61">
        <f t="shared" ref="G46:V46" si="60">G43+G23</f>
        <v>-2</v>
      </c>
      <c r="H46" s="61">
        <f t="shared" si="60"/>
        <v>-1</v>
      </c>
      <c r="I46" s="61">
        <f t="shared" si="60"/>
        <v>-2</v>
      </c>
      <c r="J46" s="61">
        <f t="shared" si="60"/>
        <v>0</v>
      </c>
      <c r="K46" s="61">
        <f t="shared" si="60"/>
        <v>0</v>
      </c>
      <c r="L46" s="61">
        <f t="shared" si="60"/>
        <v>0</v>
      </c>
      <c r="M46" s="61">
        <f t="shared" si="60"/>
        <v>0</v>
      </c>
      <c r="N46" s="61">
        <f t="shared" si="60"/>
        <v>0</v>
      </c>
      <c r="O46" s="61">
        <f t="shared" si="60"/>
        <v>-4</v>
      </c>
      <c r="P46" s="61">
        <f t="shared" si="60"/>
        <v>-3</v>
      </c>
      <c r="Q46" s="61">
        <f t="shared" si="60"/>
        <v>-3</v>
      </c>
      <c r="R46" s="61">
        <f t="shared" si="60"/>
        <v>-2</v>
      </c>
      <c r="S46" s="61">
        <f t="shared" si="60"/>
        <v>-4</v>
      </c>
      <c r="T46" s="61">
        <f t="shared" si="60"/>
        <v>-2</v>
      </c>
      <c r="U46" s="61">
        <f t="shared" si="60"/>
        <v>-5</v>
      </c>
      <c r="V46" s="61">
        <f t="shared" si="60"/>
        <v>-2</v>
      </c>
    </row>
    <row r="47" spans="1:38" x14ac:dyDescent="0.25">
      <c r="F47" s="47" t="s">
        <v>68</v>
      </c>
      <c r="G47" s="5">
        <f t="shared" ref="G47:V49" si="61">G44*2</f>
        <v>12</v>
      </c>
      <c r="H47" s="5">
        <f t="shared" si="61"/>
        <v>12</v>
      </c>
      <c r="I47" s="5">
        <f t="shared" si="61"/>
        <v>22</v>
      </c>
      <c r="J47" s="5">
        <f t="shared" si="61"/>
        <v>8</v>
      </c>
      <c r="K47" s="5">
        <f t="shared" si="61"/>
        <v>12</v>
      </c>
      <c r="L47" s="5">
        <f t="shared" si="61"/>
        <v>20</v>
      </c>
      <c r="M47" s="5">
        <f t="shared" si="61"/>
        <v>8</v>
      </c>
      <c r="N47" s="5">
        <f t="shared" si="61"/>
        <v>12</v>
      </c>
      <c r="O47" s="5">
        <f t="shared" si="61"/>
        <v>14</v>
      </c>
      <c r="P47" s="5">
        <f t="shared" si="61"/>
        <v>10</v>
      </c>
      <c r="Q47" s="5">
        <f t="shared" si="61"/>
        <v>22</v>
      </c>
      <c r="R47" s="5">
        <f t="shared" si="61"/>
        <v>10</v>
      </c>
      <c r="S47" s="5">
        <f t="shared" si="61"/>
        <v>16</v>
      </c>
      <c r="T47" s="5">
        <f t="shared" si="61"/>
        <v>8</v>
      </c>
      <c r="U47" s="5">
        <f t="shared" si="61"/>
        <v>18</v>
      </c>
      <c r="V47" s="7">
        <f t="shared" si="61"/>
        <v>10</v>
      </c>
      <c r="W47" s="9">
        <f t="shared" ref="W47:AL47" si="62">SUM(W5:W40)</f>
        <v>0</v>
      </c>
      <c r="X47" s="9">
        <f t="shared" si="62"/>
        <v>0</v>
      </c>
      <c r="Y47" s="9">
        <f t="shared" si="62"/>
        <v>0</v>
      </c>
      <c r="Z47" s="9">
        <f t="shared" si="62"/>
        <v>0</v>
      </c>
      <c r="AA47" s="9">
        <f t="shared" si="62"/>
        <v>0</v>
      </c>
      <c r="AB47" s="9">
        <f t="shared" si="62"/>
        <v>0</v>
      </c>
      <c r="AC47" s="9">
        <f t="shared" si="62"/>
        <v>0</v>
      </c>
      <c r="AD47" s="30">
        <f t="shared" si="62"/>
        <v>0</v>
      </c>
      <c r="AE47" s="9">
        <f t="shared" si="62"/>
        <v>0</v>
      </c>
      <c r="AF47" s="9">
        <f t="shared" si="62"/>
        <v>0</v>
      </c>
      <c r="AG47" s="9">
        <f t="shared" si="62"/>
        <v>0</v>
      </c>
      <c r="AH47" s="9">
        <f t="shared" si="62"/>
        <v>0</v>
      </c>
      <c r="AI47" s="9">
        <f t="shared" si="62"/>
        <v>0</v>
      </c>
      <c r="AJ47" s="9">
        <f t="shared" si="62"/>
        <v>0</v>
      </c>
      <c r="AK47" s="9">
        <f t="shared" si="62"/>
        <v>0</v>
      </c>
      <c r="AL47" s="9">
        <f t="shared" si="62"/>
        <v>0</v>
      </c>
    </row>
    <row r="48" spans="1:38" x14ac:dyDescent="0.25">
      <c r="F48" s="47" t="s">
        <v>66</v>
      </c>
      <c r="G48" s="5">
        <f t="shared" ref="G48:P48" si="63">G45*2</f>
        <v>8</v>
      </c>
      <c r="H48" s="5">
        <f t="shared" si="63"/>
        <v>10</v>
      </c>
      <c r="I48" s="5">
        <f t="shared" si="63"/>
        <v>18</v>
      </c>
      <c r="J48" s="5">
        <f t="shared" si="63"/>
        <v>8</v>
      </c>
      <c r="K48" s="5">
        <f t="shared" si="63"/>
        <v>12</v>
      </c>
      <c r="L48" s="5">
        <f t="shared" si="63"/>
        <v>20</v>
      </c>
      <c r="M48" s="5">
        <f t="shared" si="63"/>
        <v>8</v>
      </c>
      <c r="N48" s="5">
        <f t="shared" si="63"/>
        <v>12</v>
      </c>
      <c r="O48" s="5">
        <f t="shared" si="63"/>
        <v>6</v>
      </c>
      <c r="P48" s="5">
        <f t="shared" si="63"/>
        <v>4</v>
      </c>
      <c r="Q48" s="5">
        <f t="shared" si="61"/>
        <v>16</v>
      </c>
      <c r="R48" s="5">
        <f t="shared" si="61"/>
        <v>6</v>
      </c>
      <c r="S48" s="5">
        <f t="shared" si="61"/>
        <v>8</v>
      </c>
      <c r="T48" s="5">
        <f t="shared" si="61"/>
        <v>4</v>
      </c>
      <c r="U48" s="5">
        <f t="shared" si="61"/>
        <v>8</v>
      </c>
      <c r="V48" s="7">
        <f t="shared" si="61"/>
        <v>6</v>
      </c>
    </row>
    <row r="49" spans="6:38" x14ac:dyDescent="0.25">
      <c r="F49" s="47" t="s">
        <v>67</v>
      </c>
      <c r="G49" s="5">
        <f t="shared" si="61"/>
        <v>-4</v>
      </c>
      <c r="H49" s="5">
        <f t="shared" si="61"/>
        <v>-2</v>
      </c>
      <c r="I49" s="5">
        <f t="shared" si="61"/>
        <v>-4</v>
      </c>
      <c r="J49" s="5">
        <f t="shared" si="61"/>
        <v>0</v>
      </c>
      <c r="K49" s="5">
        <f t="shared" si="61"/>
        <v>0</v>
      </c>
      <c r="L49" s="5">
        <f t="shared" si="61"/>
        <v>0</v>
      </c>
      <c r="M49" s="5">
        <f t="shared" si="61"/>
        <v>0</v>
      </c>
      <c r="N49" s="5">
        <f t="shared" si="61"/>
        <v>0</v>
      </c>
      <c r="O49" s="5">
        <f t="shared" si="61"/>
        <v>-8</v>
      </c>
      <c r="P49" s="5">
        <f t="shared" si="61"/>
        <v>-6</v>
      </c>
      <c r="Q49" s="5">
        <f t="shared" si="61"/>
        <v>-6</v>
      </c>
      <c r="R49" s="5">
        <f t="shared" si="61"/>
        <v>-4</v>
      </c>
      <c r="S49" s="5">
        <f t="shared" si="61"/>
        <v>-8</v>
      </c>
      <c r="T49" s="5">
        <f t="shared" si="61"/>
        <v>-4</v>
      </c>
      <c r="U49" s="5">
        <f t="shared" si="61"/>
        <v>-10</v>
      </c>
      <c r="V49" s="7">
        <f t="shared" si="61"/>
        <v>-4</v>
      </c>
    </row>
    <row r="50" spans="6:38" x14ac:dyDescent="0.25">
      <c r="F50" s="46" t="s">
        <v>104</v>
      </c>
      <c r="G50" s="61">
        <f t="shared" ref="G50:V50" si="64">G48-G49</f>
        <v>12</v>
      </c>
      <c r="H50" s="61">
        <f t="shared" si="64"/>
        <v>12</v>
      </c>
      <c r="I50" s="61">
        <f t="shared" si="64"/>
        <v>22</v>
      </c>
      <c r="J50" s="61">
        <f t="shared" si="64"/>
        <v>8</v>
      </c>
      <c r="K50" s="61">
        <f t="shared" si="64"/>
        <v>12</v>
      </c>
      <c r="L50" s="61">
        <f t="shared" si="64"/>
        <v>20</v>
      </c>
      <c r="M50" s="61">
        <f t="shared" si="64"/>
        <v>8</v>
      </c>
      <c r="N50" s="61">
        <f t="shared" si="64"/>
        <v>12</v>
      </c>
      <c r="O50" s="61">
        <f t="shared" si="64"/>
        <v>14</v>
      </c>
      <c r="P50" s="61">
        <f t="shared" si="64"/>
        <v>10</v>
      </c>
      <c r="Q50" s="61">
        <f t="shared" si="64"/>
        <v>22</v>
      </c>
      <c r="R50" s="61">
        <f t="shared" si="64"/>
        <v>10</v>
      </c>
      <c r="S50" s="61">
        <f t="shared" si="64"/>
        <v>16</v>
      </c>
      <c r="T50" s="61">
        <f t="shared" si="64"/>
        <v>8</v>
      </c>
      <c r="U50" s="61">
        <f t="shared" si="64"/>
        <v>18</v>
      </c>
      <c r="V50" s="62">
        <f t="shared" si="64"/>
        <v>10</v>
      </c>
    </row>
    <row r="51" spans="6:38" x14ac:dyDescent="0.25">
      <c r="F51" s="46" t="s">
        <v>65</v>
      </c>
      <c r="G51" s="61">
        <f t="shared" ref="G51:V51" si="65">G49-G48</f>
        <v>-12</v>
      </c>
      <c r="H51" s="61">
        <f t="shared" si="65"/>
        <v>-12</v>
      </c>
      <c r="I51" s="61">
        <f t="shared" si="65"/>
        <v>-22</v>
      </c>
      <c r="J51" s="61">
        <f t="shared" si="65"/>
        <v>-8</v>
      </c>
      <c r="K51" s="61">
        <f t="shared" si="65"/>
        <v>-12</v>
      </c>
      <c r="L51" s="61">
        <f t="shared" si="65"/>
        <v>-20</v>
      </c>
      <c r="M51" s="61">
        <f t="shared" si="65"/>
        <v>-8</v>
      </c>
      <c r="N51" s="61">
        <f t="shared" si="65"/>
        <v>-12</v>
      </c>
      <c r="O51" s="61">
        <f t="shared" si="65"/>
        <v>-14</v>
      </c>
      <c r="P51" s="61">
        <f t="shared" si="65"/>
        <v>-10</v>
      </c>
      <c r="Q51" s="61">
        <f t="shared" si="65"/>
        <v>-22</v>
      </c>
      <c r="R51" s="61">
        <f t="shared" si="65"/>
        <v>-10</v>
      </c>
      <c r="S51" s="61">
        <f t="shared" si="65"/>
        <v>-16</v>
      </c>
      <c r="T51" s="61">
        <f t="shared" si="65"/>
        <v>-8</v>
      </c>
      <c r="U51" s="61">
        <f t="shared" si="65"/>
        <v>-18</v>
      </c>
      <c r="V51" s="62">
        <f t="shared" si="65"/>
        <v>-10</v>
      </c>
    </row>
    <row r="52" spans="6:38" x14ac:dyDescent="0.25">
      <c r="F52" s="63" t="s">
        <v>69</v>
      </c>
      <c r="G52" s="64">
        <f t="shared" ref="G52:V52" si="66">G50-G51</f>
        <v>24</v>
      </c>
      <c r="H52" s="64">
        <f t="shared" si="66"/>
        <v>24</v>
      </c>
      <c r="I52" s="64">
        <f t="shared" si="66"/>
        <v>44</v>
      </c>
      <c r="J52" s="64">
        <f t="shared" si="66"/>
        <v>16</v>
      </c>
      <c r="K52" s="64">
        <f t="shared" si="66"/>
        <v>24</v>
      </c>
      <c r="L52" s="64">
        <f t="shared" si="66"/>
        <v>40</v>
      </c>
      <c r="M52" s="64">
        <f t="shared" si="66"/>
        <v>16</v>
      </c>
      <c r="N52" s="64">
        <f t="shared" si="66"/>
        <v>24</v>
      </c>
      <c r="O52" s="64">
        <f t="shared" si="66"/>
        <v>28</v>
      </c>
      <c r="P52" s="64">
        <f t="shared" si="66"/>
        <v>20</v>
      </c>
      <c r="Q52" s="64">
        <f t="shared" si="66"/>
        <v>44</v>
      </c>
      <c r="R52" s="64">
        <f t="shared" si="66"/>
        <v>20</v>
      </c>
      <c r="S52" s="64">
        <f t="shared" si="66"/>
        <v>32</v>
      </c>
      <c r="T52" s="64">
        <f t="shared" si="66"/>
        <v>16</v>
      </c>
      <c r="U52" s="64">
        <f t="shared" si="66"/>
        <v>36</v>
      </c>
      <c r="V52" s="65">
        <f t="shared" si="66"/>
        <v>20</v>
      </c>
      <c r="W52" s="16" t="s">
        <v>2</v>
      </c>
      <c r="X52" s="18" t="s">
        <v>3</v>
      </c>
      <c r="Y52" s="18" t="s">
        <v>4</v>
      </c>
      <c r="Z52" s="18" t="s">
        <v>199</v>
      </c>
      <c r="AA52" s="18" t="s">
        <v>6</v>
      </c>
      <c r="AB52" s="18" t="s">
        <v>7</v>
      </c>
      <c r="AC52" s="18" t="s">
        <v>8</v>
      </c>
      <c r="AD52" s="17" t="s">
        <v>0</v>
      </c>
      <c r="AE52" s="18" t="s">
        <v>21</v>
      </c>
      <c r="AF52" s="18" t="s">
        <v>22</v>
      </c>
      <c r="AG52" s="18" t="s">
        <v>23</v>
      </c>
      <c r="AH52" s="18" t="s">
        <v>24</v>
      </c>
      <c r="AI52" s="18" t="s">
        <v>25</v>
      </c>
      <c r="AJ52" s="18" t="s">
        <v>16</v>
      </c>
      <c r="AK52" s="18" t="s">
        <v>26</v>
      </c>
      <c r="AL52" s="17" t="s">
        <v>27</v>
      </c>
    </row>
    <row r="53" spans="6:38" x14ac:dyDescent="0.25">
      <c r="W53" s="19">
        <f>(W47+G47)/G52</f>
        <v>0.5</v>
      </c>
      <c r="X53" s="19">
        <f t="shared" ref="X53:AL53" si="67">(X47+H47)/H52</f>
        <v>0.5</v>
      </c>
      <c r="Y53" s="19">
        <f t="shared" si="67"/>
        <v>0.5</v>
      </c>
      <c r="Z53" s="19">
        <f t="shared" si="67"/>
        <v>0.5</v>
      </c>
      <c r="AA53" s="19">
        <f t="shared" si="67"/>
        <v>0.5</v>
      </c>
      <c r="AB53" s="19">
        <f t="shared" si="67"/>
        <v>0.5</v>
      </c>
      <c r="AC53" s="19">
        <f t="shared" si="67"/>
        <v>0.5</v>
      </c>
      <c r="AD53" s="31">
        <f t="shared" si="67"/>
        <v>0.5</v>
      </c>
      <c r="AE53" s="19">
        <f t="shared" si="67"/>
        <v>0.5</v>
      </c>
      <c r="AF53" s="19">
        <f t="shared" si="67"/>
        <v>0.5</v>
      </c>
      <c r="AG53" s="19">
        <f t="shared" si="67"/>
        <v>0.5</v>
      </c>
      <c r="AH53" s="19">
        <f t="shared" si="67"/>
        <v>0.5</v>
      </c>
      <c r="AI53" s="19">
        <f t="shared" si="67"/>
        <v>0.5</v>
      </c>
      <c r="AJ53" s="19">
        <f t="shared" si="67"/>
        <v>0.5</v>
      </c>
      <c r="AK53" s="19">
        <f t="shared" si="67"/>
        <v>0.5</v>
      </c>
      <c r="AL53" s="19">
        <f t="shared" si="67"/>
        <v>0.5</v>
      </c>
    </row>
    <row r="54" spans="6:38" x14ac:dyDescent="0.25">
      <c r="AE54" s="9">
        <v>8</v>
      </c>
      <c r="AF54" s="9">
        <v>7</v>
      </c>
      <c r="AG54" s="9">
        <v>6</v>
      </c>
      <c r="AH54" s="9">
        <v>5</v>
      </c>
      <c r="AI54" s="9">
        <v>4</v>
      </c>
      <c r="AJ54" s="9">
        <v>3</v>
      </c>
      <c r="AK54" s="9">
        <v>2</v>
      </c>
      <c r="AL54" s="9">
        <v>1</v>
      </c>
    </row>
  </sheetData>
  <sheetProtection sheet="1" objects="1" scenarios="1"/>
  <sortState ref="A26:AL40">
    <sortCondition ref="E26:E40"/>
  </sortState>
  <mergeCells count="5">
    <mergeCell ref="A1:B3"/>
    <mergeCell ref="AE1:AL1"/>
    <mergeCell ref="G1:N1"/>
    <mergeCell ref="O1:V1"/>
    <mergeCell ref="W1:AD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24" sqref="D24"/>
    </sheetView>
  </sheetViews>
  <sheetFormatPr baseColWidth="10" defaultRowHeight="15" x14ac:dyDescent="0.25"/>
  <cols>
    <col min="1" max="1" width="29" customWidth="1"/>
  </cols>
  <sheetData>
    <row r="1" spans="1:1" x14ac:dyDescent="0.25">
      <c r="A1" t="s">
        <v>54</v>
      </c>
    </row>
    <row r="2" spans="1:1" x14ac:dyDescent="0.25">
      <c r="A2" t="s">
        <v>55</v>
      </c>
    </row>
    <row r="3" spans="1:1" x14ac:dyDescent="0.25">
      <c r="A3" t="s">
        <v>56</v>
      </c>
    </row>
    <row r="4" spans="1:1" x14ac:dyDescent="0.25">
      <c r="A4" t="s">
        <v>57</v>
      </c>
    </row>
    <row r="5" spans="1:1" x14ac:dyDescent="0.25">
      <c r="A5" t="s">
        <v>58</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Notes introductives</vt:lpstr>
      <vt:lpstr>Questionnaire</vt:lpstr>
      <vt:lpstr>Résultats</vt:lpstr>
      <vt:lpstr>Contact</vt:lpstr>
      <vt:lpstr> </vt:lpstr>
      <vt:lpstr>Résultats_internes</vt:lpstr>
      <vt:lpstr>choix de réponses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Olivier Riffon</cp:lastModifiedBy>
  <dcterms:created xsi:type="dcterms:W3CDTF">2014-04-25T14:51:38Z</dcterms:created>
  <dcterms:modified xsi:type="dcterms:W3CDTF">2019-06-18T18:23:51Z</dcterms:modified>
</cp:coreProperties>
</file>