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Baptiste\Desktop\d\Travaux\11_Maitrise recherche\4_rendu\4_article\2_materiel_supplementaire\"/>
    </mc:Choice>
  </mc:AlternateContent>
  <xr:revisionPtr revIDLastSave="0" documentId="13_ncr:1_{E25321DA-7474-4A18-B60D-2D15282361E7}" xr6:coauthVersionLast="47" xr6:coauthVersionMax="47" xr10:uidLastSave="{00000000-0000-0000-0000-000000000000}"/>
  <bookViews>
    <workbookView xWindow="-120" yWindow="-120" windowWidth="24240" windowHeight="13140" activeTab="7" xr2:uid="{00000000-000D-0000-FFFF-FFFF00000000}"/>
  </bookViews>
  <sheets>
    <sheet name="Legend" sheetId="5" r:id="rId1"/>
    <sheet name="S1A" sheetId="8" r:id="rId2"/>
    <sheet name="S1B" sheetId="1" r:id="rId3"/>
    <sheet name="S1C" sheetId="2" r:id="rId4"/>
    <sheet name="S1D" sheetId="9" r:id="rId5"/>
    <sheet name="S1E" sheetId="12" r:id="rId6"/>
    <sheet name="S1F" sheetId="10" r:id="rId7"/>
    <sheet name="S1G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61" i="11" l="1"/>
  <c r="AO161" i="11"/>
  <c r="AN161" i="11"/>
  <c r="AM161" i="11"/>
  <c r="AL161" i="11"/>
  <c r="AK161" i="11"/>
  <c r="AJ161" i="11"/>
  <c r="AI161" i="11"/>
  <c r="AH161" i="11"/>
  <c r="AG161" i="11"/>
  <c r="AF161" i="11"/>
  <c r="AE161" i="11"/>
  <c r="AD161" i="11"/>
  <c r="AC161" i="11"/>
  <c r="AP160" i="11"/>
  <c r="AO160" i="11"/>
  <c r="AN160" i="11"/>
  <c r="AM160" i="11"/>
  <c r="AL160" i="11"/>
  <c r="AK160" i="11"/>
  <c r="AJ160" i="11"/>
  <c r="AI160" i="11"/>
  <c r="AH160" i="11"/>
  <c r="AG160" i="11"/>
  <c r="AF160" i="11"/>
  <c r="AE160" i="11"/>
  <c r="AD160" i="11"/>
  <c r="AC160" i="11"/>
  <c r="AP159" i="11"/>
  <c r="AO159" i="11"/>
  <c r="AN159" i="11"/>
  <c r="AM159" i="11"/>
  <c r="AL159" i="11"/>
  <c r="AK159" i="11"/>
  <c r="AJ159" i="11"/>
  <c r="AI159" i="11"/>
  <c r="AH159" i="11"/>
  <c r="AG159" i="11"/>
  <c r="AF159" i="11"/>
  <c r="AE159" i="11"/>
  <c r="AD159" i="11"/>
  <c r="AC159" i="11"/>
  <c r="AP158" i="11"/>
  <c r="AO158" i="11"/>
  <c r="AN158" i="11"/>
  <c r="AM158" i="11"/>
  <c r="AL158" i="11"/>
  <c r="AK158" i="11"/>
  <c r="AJ158" i="11"/>
  <c r="AI158" i="11"/>
  <c r="AH158" i="11"/>
  <c r="AG158" i="11"/>
  <c r="AF158" i="11"/>
  <c r="AE158" i="11"/>
  <c r="AD158" i="11"/>
  <c r="AC158" i="11"/>
  <c r="AP157" i="11"/>
  <c r="AO157" i="11"/>
  <c r="AN157" i="11"/>
  <c r="AM157" i="11"/>
  <c r="AL157" i="11"/>
  <c r="AK157" i="11"/>
  <c r="AJ157" i="11"/>
  <c r="AI157" i="11"/>
  <c r="AH157" i="11"/>
  <c r="AG157" i="11"/>
  <c r="AF157" i="11"/>
  <c r="AE157" i="11"/>
  <c r="AD157" i="11"/>
  <c r="AC157" i="11"/>
  <c r="AP156" i="11"/>
  <c r="AO156" i="11"/>
  <c r="AN156" i="11"/>
  <c r="AM156" i="11"/>
  <c r="AL156" i="11"/>
  <c r="AK156" i="11"/>
  <c r="AJ156" i="11"/>
  <c r="AI156" i="11"/>
  <c r="AH156" i="11"/>
  <c r="AG156" i="11"/>
  <c r="AF156" i="11"/>
  <c r="AE156" i="11"/>
  <c r="AD156" i="11"/>
  <c r="AC156" i="11"/>
  <c r="AP155" i="11"/>
  <c r="AO155" i="11"/>
  <c r="AN155" i="11"/>
  <c r="AM155" i="11"/>
  <c r="AL155" i="11"/>
  <c r="AK155" i="11"/>
  <c r="AJ155" i="11"/>
  <c r="AI155" i="11"/>
  <c r="AH155" i="11"/>
  <c r="AG155" i="11"/>
  <c r="AF155" i="11"/>
  <c r="AE155" i="11"/>
  <c r="AD155" i="11"/>
  <c r="AP154" i="11"/>
  <c r="AO154" i="11"/>
  <c r="AN154" i="11"/>
  <c r="AM154" i="11"/>
  <c r="AL154" i="11"/>
  <c r="AK154" i="11"/>
  <c r="AJ154" i="11"/>
  <c r="AI154" i="11"/>
  <c r="AH154" i="11"/>
  <c r="AG154" i="11"/>
  <c r="AF154" i="11"/>
  <c r="AE154" i="11"/>
  <c r="AD154" i="11"/>
  <c r="AC154" i="11"/>
  <c r="AP153" i="11"/>
  <c r="AO153" i="11"/>
  <c r="AN153" i="11"/>
  <c r="AM153" i="11"/>
  <c r="AL153" i="11"/>
  <c r="AK153" i="11"/>
  <c r="AJ153" i="11"/>
  <c r="AI153" i="11"/>
  <c r="AH153" i="11"/>
  <c r="AG153" i="11"/>
  <c r="AF153" i="11"/>
  <c r="AE153" i="11"/>
  <c r="AD153" i="11"/>
  <c r="AC153" i="11"/>
  <c r="AP152" i="11"/>
  <c r="AO152" i="11"/>
  <c r="AN152" i="11"/>
  <c r="AM152" i="11"/>
  <c r="AL152" i="11"/>
  <c r="AK152" i="11"/>
  <c r="AJ152" i="11"/>
  <c r="AI152" i="11"/>
  <c r="AH152" i="11"/>
  <c r="AG152" i="11"/>
  <c r="AF152" i="11"/>
  <c r="AE152" i="11"/>
  <c r="AD152" i="11"/>
  <c r="AC152" i="11"/>
  <c r="AP151" i="11"/>
  <c r="AO151" i="11"/>
  <c r="AN151" i="11"/>
  <c r="AM151" i="11"/>
  <c r="AL151" i="11"/>
  <c r="AK151" i="11"/>
  <c r="AJ151" i="11"/>
  <c r="AI151" i="11"/>
  <c r="AH151" i="11"/>
  <c r="AG151" i="11"/>
  <c r="AF151" i="11"/>
  <c r="AE151" i="11"/>
  <c r="AD151" i="11"/>
  <c r="AC151" i="11"/>
  <c r="AP150" i="11"/>
  <c r="AO150" i="11"/>
  <c r="AN150" i="11"/>
  <c r="AM150" i="11"/>
  <c r="AL150" i="11"/>
  <c r="AK150" i="11"/>
  <c r="AJ150" i="11"/>
  <c r="AI150" i="11"/>
  <c r="AH150" i="11"/>
  <c r="AG150" i="11"/>
  <c r="AF150" i="11"/>
  <c r="AE150" i="11"/>
  <c r="AD150" i="11"/>
  <c r="AC150" i="11"/>
  <c r="AP149" i="11"/>
  <c r="AO149" i="11"/>
  <c r="AN149" i="11"/>
  <c r="AM149" i="11"/>
  <c r="AL149" i="11"/>
  <c r="AK149" i="11"/>
  <c r="AJ149" i="11"/>
  <c r="AI149" i="11"/>
  <c r="AH149" i="11"/>
  <c r="AG149" i="11"/>
  <c r="AF149" i="11"/>
  <c r="AE149" i="11"/>
  <c r="AD149" i="11"/>
  <c r="AC149" i="11"/>
  <c r="AP148" i="11"/>
  <c r="AO148" i="11"/>
  <c r="AN148" i="11"/>
  <c r="AM148" i="11"/>
  <c r="AL148" i="11"/>
  <c r="AK148" i="11"/>
  <c r="AJ148" i="11"/>
  <c r="AI148" i="11"/>
  <c r="AH148" i="11"/>
  <c r="AG148" i="11"/>
  <c r="AF148" i="11"/>
  <c r="AE148" i="11"/>
  <c r="AD148" i="11"/>
  <c r="AC148" i="11"/>
  <c r="AP147" i="11"/>
  <c r="AO147" i="11"/>
  <c r="AN147" i="11"/>
  <c r="AM147" i="11"/>
  <c r="AL147" i="11"/>
  <c r="AK147" i="11"/>
  <c r="AJ147" i="11"/>
  <c r="AI147" i="11"/>
  <c r="AH147" i="11"/>
  <c r="AG147" i="11"/>
  <c r="AF147" i="11"/>
  <c r="AE147" i="11"/>
  <c r="AD147" i="11"/>
  <c r="AC147" i="11"/>
  <c r="AP146" i="11"/>
  <c r="AO146" i="11"/>
  <c r="AN146" i="11"/>
  <c r="AM146" i="11"/>
  <c r="AL146" i="11"/>
  <c r="AK146" i="11"/>
  <c r="AJ146" i="11"/>
  <c r="AI146" i="11"/>
  <c r="AH146" i="11"/>
  <c r="AG146" i="11"/>
  <c r="AF146" i="11"/>
  <c r="AE146" i="11"/>
  <c r="AD146" i="11"/>
  <c r="AC146" i="11"/>
  <c r="AP145" i="11"/>
  <c r="AO145" i="11"/>
  <c r="AN145" i="11"/>
  <c r="AM145" i="11"/>
  <c r="AL145" i="11"/>
  <c r="AK145" i="11"/>
  <c r="AJ145" i="11"/>
  <c r="AI145" i="11"/>
  <c r="AH145" i="11"/>
  <c r="AG145" i="11"/>
  <c r="AF145" i="11"/>
  <c r="AE145" i="11"/>
  <c r="AD145" i="11"/>
  <c r="AC145" i="11"/>
  <c r="AP144" i="11"/>
  <c r="AO144" i="11"/>
  <c r="AN144" i="11"/>
  <c r="AM144" i="11"/>
  <c r="AL144" i="11"/>
  <c r="AK144" i="11"/>
  <c r="AJ144" i="11"/>
  <c r="AI144" i="11"/>
  <c r="AH144" i="11"/>
  <c r="AG144" i="11"/>
  <c r="AF144" i="11"/>
  <c r="AE144" i="11"/>
  <c r="AD144" i="11"/>
  <c r="AC144" i="11"/>
  <c r="AP143" i="11"/>
  <c r="AO143" i="11"/>
  <c r="AN143" i="11"/>
  <c r="AM143" i="11"/>
  <c r="AL143" i="11"/>
  <c r="AK143" i="11"/>
  <c r="AJ143" i="11"/>
  <c r="AI143" i="11"/>
  <c r="AH143" i="11"/>
  <c r="AG143" i="11"/>
  <c r="AF143" i="11"/>
  <c r="AE143" i="11"/>
  <c r="AD143" i="11"/>
  <c r="AC143" i="11"/>
  <c r="AP142" i="11"/>
  <c r="AO142" i="11"/>
  <c r="AN142" i="11"/>
  <c r="AM142" i="11"/>
  <c r="AL142" i="11"/>
  <c r="AK142" i="11"/>
  <c r="AJ142" i="11"/>
  <c r="AI142" i="11"/>
  <c r="AH142" i="11"/>
  <c r="AG142" i="11"/>
  <c r="AF142" i="11"/>
  <c r="AE142" i="11"/>
  <c r="AD142" i="11"/>
  <c r="AC142" i="11"/>
  <c r="AP141" i="11"/>
  <c r="AO141" i="11"/>
  <c r="AN141" i="11"/>
  <c r="AM141" i="11"/>
  <c r="AL141" i="11"/>
  <c r="AK141" i="11"/>
  <c r="AJ141" i="11"/>
  <c r="AI141" i="11"/>
  <c r="AH141" i="11"/>
  <c r="AG141" i="11"/>
  <c r="AF141" i="11"/>
  <c r="AE141" i="11"/>
  <c r="AD141" i="11"/>
  <c r="AC141" i="11"/>
  <c r="AP140" i="11"/>
  <c r="AO140" i="11"/>
  <c r="AN140" i="11"/>
  <c r="AM140" i="11"/>
  <c r="AL140" i="11"/>
  <c r="AK140" i="11"/>
  <c r="AJ140" i="11"/>
  <c r="AI140" i="11"/>
  <c r="AH140" i="11"/>
  <c r="AG140" i="11"/>
  <c r="AF140" i="11"/>
  <c r="AE140" i="11"/>
  <c r="AD140" i="11"/>
  <c r="AC140" i="11"/>
  <c r="AP139" i="11"/>
  <c r="AO139" i="11"/>
  <c r="AN139" i="11"/>
  <c r="AM139" i="11"/>
  <c r="AL139" i="11"/>
  <c r="AK139" i="11"/>
  <c r="AJ139" i="11"/>
  <c r="AI139" i="11"/>
  <c r="AH139" i="11"/>
  <c r="AG139" i="11"/>
  <c r="AF139" i="11"/>
  <c r="AE139" i="11"/>
  <c r="AD139" i="11"/>
  <c r="AC139" i="11"/>
  <c r="AP138" i="11"/>
  <c r="AO138" i="11"/>
  <c r="AN138" i="11"/>
  <c r="AM138" i="11"/>
  <c r="AL138" i="11"/>
  <c r="AK138" i="11"/>
  <c r="AJ138" i="11"/>
  <c r="AI138" i="11"/>
  <c r="AH138" i="11"/>
  <c r="AG138" i="11"/>
  <c r="AF138" i="11"/>
  <c r="AE138" i="11"/>
  <c r="AD138" i="11"/>
  <c r="AC138" i="11"/>
  <c r="AP137" i="11"/>
  <c r="AO137" i="11"/>
  <c r="AN137" i="11"/>
  <c r="AM137" i="11"/>
  <c r="AL137" i="11"/>
  <c r="AK137" i="11"/>
  <c r="AJ137" i="11"/>
  <c r="AI137" i="11"/>
  <c r="AH137" i="11"/>
  <c r="AG137" i="11"/>
  <c r="AF137" i="11"/>
  <c r="AE137" i="11"/>
  <c r="AD137" i="11"/>
  <c r="AC137" i="11"/>
  <c r="AP136" i="11"/>
  <c r="AO136" i="11"/>
  <c r="AN136" i="11"/>
  <c r="AM136" i="11"/>
  <c r="AL136" i="11"/>
  <c r="AK136" i="11"/>
  <c r="AJ136" i="11"/>
  <c r="AI136" i="11"/>
  <c r="AH136" i="11"/>
  <c r="AG136" i="11"/>
  <c r="AF136" i="11"/>
  <c r="AE136" i="11"/>
  <c r="AD136" i="11"/>
  <c r="AC136" i="11"/>
  <c r="AP135" i="11"/>
  <c r="AO135" i="11"/>
  <c r="AN135" i="11"/>
  <c r="AM135" i="11"/>
  <c r="AL135" i="11"/>
  <c r="AK135" i="11"/>
  <c r="AJ135" i="11"/>
  <c r="AI135" i="11"/>
  <c r="AH135" i="11"/>
  <c r="AG135" i="11"/>
  <c r="AF135" i="11"/>
  <c r="AE135" i="11"/>
  <c r="AD135" i="11"/>
  <c r="AC135" i="11"/>
  <c r="AP134" i="11"/>
  <c r="AO134" i="11"/>
  <c r="AN134" i="11"/>
  <c r="AM134" i="11"/>
  <c r="AL134" i="11"/>
  <c r="AK134" i="11"/>
  <c r="AJ134" i="11"/>
  <c r="AI134" i="11"/>
  <c r="AH134" i="11"/>
  <c r="AG134" i="11"/>
  <c r="AF134" i="11"/>
  <c r="AE134" i="11"/>
  <c r="AD134" i="11"/>
  <c r="AC134" i="11"/>
  <c r="AP133" i="11"/>
  <c r="AO133" i="11"/>
  <c r="AN133" i="11"/>
  <c r="AM133" i="11"/>
  <c r="AL133" i="11"/>
  <c r="AK133" i="11"/>
  <c r="AJ133" i="11"/>
  <c r="AI133" i="11"/>
  <c r="AH133" i="11"/>
  <c r="AG133" i="11"/>
  <c r="AF133" i="11"/>
  <c r="AE133" i="11"/>
  <c r="AD133" i="11"/>
  <c r="AC133" i="11"/>
  <c r="AP132" i="11"/>
  <c r="AO132" i="11"/>
  <c r="AN132" i="11"/>
  <c r="AM132" i="11"/>
  <c r="AL132" i="11"/>
  <c r="AK132" i="11"/>
  <c r="AJ132" i="11"/>
  <c r="AI132" i="11"/>
  <c r="AH132" i="11"/>
  <c r="AG132" i="11"/>
  <c r="AF132" i="11"/>
  <c r="AE132" i="11"/>
  <c r="AD132" i="11"/>
  <c r="AC132" i="11"/>
  <c r="AP131" i="11"/>
  <c r="AO131" i="11"/>
  <c r="AN131" i="11"/>
  <c r="AM131" i="11"/>
  <c r="AL131" i="11"/>
  <c r="AK131" i="11"/>
  <c r="AJ131" i="11"/>
  <c r="AI131" i="11"/>
  <c r="AH131" i="11"/>
  <c r="AG131" i="11"/>
  <c r="AF131" i="11"/>
  <c r="AE131" i="11"/>
  <c r="AD131" i="11"/>
  <c r="AC131" i="11"/>
  <c r="AP130" i="11"/>
  <c r="AO130" i="11"/>
  <c r="AN130" i="11"/>
  <c r="AM130" i="11"/>
  <c r="AL130" i="11"/>
  <c r="AK130" i="11"/>
  <c r="AJ130" i="11"/>
  <c r="AI130" i="11"/>
  <c r="AH130" i="11"/>
  <c r="AG130" i="11"/>
  <c r="AF130" i="11"/>
  <c r="AE130" i="11"/>
  <c r="AD130" i="11"/>
  <c r="AC130" i="11"/>
  <c r="AP129" i="11"/>
  <c r="AO129" i="11"/>
  <c r="AN129" i="11"/>
  <c r="AM129" i="11"/>
  <c r="AL129" i="11"/>
  <c r="AK129" i="11"/>
  <c r="AJ129" i="11"/>
  <c r="AI129" i="11"/>
  <c r="AH129" i="11"/>
  <c r="AG129" i="11"/>
  <c r="AF129" i="11"/>
  <c r="AE129" i="11"/>
  <c r="AD129" i="11"/>
  <c r="AC129" i="11"/>
  <c r="AP128" i="11"/>
  <c r="AO128" i="11"/>
  <c r="AN128" i="11"/>
  <c r="AM128" i="11"/>
  <c r="AL128" i="11"/>
  <c r="AK128" i="11"/>
  <c r="AJ128" i="11"/>
  <c r="AI128" i="11"/>
  <c r="AH128" i="11"/>
  <c r="AG128" i="11"/>
  <c r="AF128" i="11"/>
  <c r="AE128" i="11"/>
  <c r="AD128" i="11"/>
  <c r="AC128" i="11"/>
  <c r="AP127" i="11"/>
  <c r="AO127" i="11"/>
  <c r="AN127" i="11"/>
  <c r="AM127" i="11"/>
  <c r="AL127" i="11"/>
  <c r="AK127" i="11"/>
  <c r="AJ127" i="11"/>
  <c r="AI127" i="11"/>
  <c r="AH127" i="11"/>
  <c r="AG127" i="11"/>
  <c r="AF127" i="11"/>
  <c r="AE127" i="11"/>
  <c r="AD127" i="11"/>
  <c r="AC127" i="11"/>
  <c r="AP126" i="11"/>
  <c r="AO126" i="11"/>
  <c r="AN126" i="11"/>
  <c r="AM126" i="11"/>
  <c r="AL126" i="11"/>
  <c r="AK126" i="11"/>
  <c r="AJ126" i="11"/>
  <c r="AI126" i="11"/>
  <c r="AH126" i="11"/>
  <c r="AG126" i="11"/>
  <c r="AF126" i="11"/>
  <c r="AE126" i="11"/>
  <c r="AD126" i="11"/>
  <c r="AC126" i="11"/>
  <c r="AP125" i="11"/>
  <c r="AO125" i="11"/>
  <c r="AN125" i="11"/>
  <c r="AM125" i="11"/>
  <c r="AL125" i="11"/>
  <c r="AK125" i="11"/>
  <c r="AJ125" i="11"/>
  <c r="AI125" i="11"/>
  <c r="AH125" i="11"/>
  <c r="AG125" i="11"/>
  <c r="AF125" i="11"/>
  <c r="AE125" i="11"/>
  <c r="AD125" i="11"/>
  <c r="AC125" i="11"/>
  <c r="AP124" i="11"/>
  <c r="AO124" i="11"/>
  <c r="AN124" i="11"/>
  <c r="AM124" i="11"/>
  <c r="AL124" i="11"/>
  <c r="AK124" i="11"/>
  <c r="AJ124" i="11"/>
  <c r="AI124" i="11"/>
  <c r="AH124" i="11"/>
  <c r="AG124" i="11"/>
  <c r="AF124" i="11"/>
  <c r="AE124" i="11"/>
  <c r="AD124" i="11"/>
  <c r="AC124" i="11"/>
  <c r="AP123" i="11"/>
  <c r="AO123" i="11"/>
  <c r="AN123" i="11"/>
  <c r="AM123" i="11"/>
  <c r="AL123" i="11"/>
  <c r="AK123" i="11"/>
  <c r="AJ123" i="11"/>
  <c r="AI123" i="11"/>
  <c r="AH123" i="11"/>
  <c r="AG123" i="11"/>
  <c r="AF123" i="11"/>
  <c r="AE123" i="11"/>
  <c r="AD123" i="11"/>
  <c r="AC123" i="11"/>
  <c r="AP122" i="11"/>
  <c r="AO122" i="11"/>
  <c r="AN122" i="11"/>
  <c r="AM122" i="11"/>
  <c r="AL122" i="11"/>
  <c r="AK122" i="11"/>
  <c r="AJ122" i="11"/>
  <c r="AI122" i="11"/>
  <c r="AH122" i="11"/>
  <c r="AG122" i="11"/>
  <c r="AF122" i="11"/>
  <c r="AE122" i="11"/>
  <c r="AD122" i="11"/>
  <c r="AC122" i="11"/>
  <c r="AP121" i="11"/>
  <c r="AO121" i="11"/>
  <c r="AN121" i="11"/>
  <c r="AM121" i="11"/>
  <c r="AL121" i="11"/>
  <c r="AK121" i="11"/>
  <c r="AJ121" i="11"/>
  <c r="AI121" i="11"/>
  <c r="AH121" i="11"/>
  <c r="AG121" i="11"/>
  <c r="AF121" i="11"/>
  <c r="AE121" i="11"/>
  <c r="AD121" i="11"/>
  <c r="AC121" i="11"/>
  <c r="AP120" i="11"/>
  <c r="AO120" i="11"/>
  <c r="AN120" i="11"/>
  <c r="AM120" i="11"/>
  <c r="AL120" i="11"/>
  <c r="AK120" i="11"/>
  <c r="AJ120" i="11"/>
  <c r="AI120" i="11"/>
  <c r="AH120" i="11"/>
  <c r="AG120" i="11"/>
  <c r="AF120" i="11"/>
  <c r="AE120" i="11"/>
  <c r="AD120" i="11"/>
  <c r="AC120" i="11"/>
  <c r="AP119" i="11"/>
  <c r="AO119" i="11"/>
  <c r="AN119" i="11"/>
  <c r="AM119" i="11"/>
  <c r="AL119" i="11"/>
  <c r="AK119" i="11"/>
  <c r="AJ119" i="11"/>
  <c r="AI119" i="11"/>
  <c r="AH119" i="11"/>
  <c r="AG119" i="11"/>
  <c r="AF119" i="11"/>
  <c r="AE119" i="11"/>
  <c r="AD119" i="11"/>
  <c r="AC119" i="11"/>
  <c r="AP118" i="11"/>
  <c r="AO118" i="11"/>
  <c r="AN118" i="11"/>
  <c r="AM118" i="11"/>
  <c r="AL118" i="11"/>
  <c r="AK118" i="11"/>
  <c r="AJ118" i="11"/>
  <c r="AI118" i="11"/>
  <c r="AH118" i="11"/>
  <c r="AG118" i="11"/>
  <c r="AF118" i="11"/>
  <c r="AE118" i="11"/>
  <c r="AD118" i="11"/>
  <c r="AC118" i="11"/>
  <c r="AP117" i="11"/>
  <c r="AO117" i="11"/>
  <c r="AN117" i="11"/>
  <c r="AM117" i="11"/>
  <c r="AL117" i="11"/>
  <c r="AK117" i="11"/>
  <c r="AJ117" i="11"/>
  <c r="AI117" i="11"/>
  <c r="AH117" i="11"/>
  <c r="AG117" i="11"/>
  <c r="AF117" i="11"/>
  <c r="AE117" i="11"/>
  <c r="AD117" i="11"/>
  <c r="AC117" i="11"/>
  <c r="AP116" i="11"/>
  <c r="AO116" i="11"/>
  <c r="AN116" i="11"/>
  <c r="AM116" i="11"/>
  <c r="AL116" i="11"/>
  <c r="AK116" i="11"/>
  <c r="AJ116" i="11"/>
  <c r="AI116" i="11"/>
  <c r="AH116" i="11"/>
  <c r="AG116" i="11"/>
  <c r="AF116" i="11"/>
  <c r="AE116" i="11"/>
  <c r="AD116" i="11"/>
  <c r="AC116" i="11"/>
  <c r="AP115" i="11"/>
  <c r="AO115" i="11"/>
  <c r="AN115" i="11"/>
  <c r="AM115" i="11"/>
  <c r="AL115" i="11"/>
  <c r="AK115" i="11"/>
  <c r="AJ115" i="11"/>
  <c r="AI115" i="11"/>
  <c r="AH115" i="11"/>
  <c r="AG115" i="11"/>
  <c r="AF115" i="11"/>
  <c r="AE115" i="11"/>
  <c r="AD115" i="11"/>
  <c r="AC115" i="11"/>
  <c r="AP114" i="11"/>
  <c r="AO114" i="11"/>
  <c r="AN114" i="11"/>
  <c r="AM114" i="11"/>
  <c r="AL114" i="11"/>
  <c r="AK114" i="11"/>
  <c r="AJ114" i="11"/>
  <c r="AI114" i="11"/>
  <c r="AH114" i="11"/>
  <c r="AG114" i="11"/>
  <c r="AF114" i="11"/>
  <c r="AE114" i="11"/>
  <c r="AD114" i="11"/>
  <c r="AC114" i="11"/>
  <c r="AP113" i="11"/>
  <c r="AO113" i="11"/>
  <c r="AN113" i="11"/>
  <c r="AM113" i="11"/>
  <c r="AL113" i="11"/>
  <c r="AK113" i="11"/>
  <c r="AJ113" i="11"/>
  <c r="AI113" i="11"/>
  <c r="AH113" i="11"/>
  <c r="AG113" i="11"/>
  <c r="AF113" i="11"/>
  <c r="AE113" i="11"/>
  <c r="AD113" i="11"/>
  <c r="AC113" i="11"/>
  <c r="AP112" i="11"/>
  <c r="AO112" i="11"/>
  <c r="AN112" i="11"/>
  <c r="AM112" i="11"/>
  <c r="AL112" i="11"/>
  <c r="AK112" i="11"/>
  <c r="AJ112" i="11"/>
  <c r="AI112" i="11"/>
  <c r="AH112" i="11"/>
  <c r="AG112" i="11"/>
  <c r="AF112" i="11"/>
  <c r="AE112" i="11"/>
  <c r="AD112" i="11"/>
  <c r="AC112" i="11"/>
  <c r="AP111" i="11"/>
  <c r="AO111" i="11"/>
  <c r="AN111" i="11"/>
  <c r="AM111" i="11"/>
  <c r="AL111" i="11"/>
  <c r="AK111" i="11"/>
  <c r="AJ111" i="11"/>
  <c r="AI111" i="11"/>
  <c r="AH111" i="11"/>
  <c r="AG111" i="11"/>
  <c r="AF111" i="11"/>
  <c r="AE111" i="11"/>
  <c r="AD111" i="11"/>
  <c r="AC111" i="11"/>
  <c r="AP110" i="11"/>
  <c r="AO110" i="11"/>
  <c r="AN110" i="11"/>
  <c r="AM110" i="11"/>
  <c r="AL110" i="11"/>
  <c r="AK110" i="11"/>
  <c r="AJ110" i="11"/>
  <c r="AI110" i="11"/>
  <c r="AH110" i="11"/>
  <c r="AG110" i="11"/>
  <c r="AF110" i="11"/>
  <c r="AE110" i="11"/>
  <c r="AD110" i="11"/>
  <c r="AC110" i="11"/>
  <c r="AP109" i="11"/>
  <c r="AO109" i="11"/>
  <c r="AN109" i="11"/>
  <c r="AM109" i="11"/>
  <c r="AL109" i="11"/>
  <c r="AK109" i="11"/>
  <c r="AJ109" i="11"/>
  <c r="AI109" i="11"/>
  <c r="AH109" i="11"/>
  <c r="AG109" i="11"/>
  <c r="AF109" i="11"/>
  <c r="AE109" i="11"/>
  <c r="AD109" i="11"/>
  <c r="AC109" i="11"/>
  <c r="AP108" i="11"/>
  <c r="AO108" i="11"/>
  <c r="AN108" i="11"/>
  <c r="AM108" i="11"/>
  <c r="AL108" i="11"/>
  <c r="AK108" i="11"/>
  <c r="AJ108" i="11"/>
  <c r="AI108" i="11"/>
  <c r="AH108" i="11"/>
  <c r="AG108" i="11"/>
  <c r="AF108" i="11"/>
  <c r="AE108" i="11"/>
  <c r="AD108" i="11"/>
  <c r="AC108" i="11"/>
  <c r="AP107" i="11"/>
  <c r="AO107" i="11"/>
  <c r="AN107" i="11"/>
  <c r="AM107" i="11"/>
  <c r="AL107" i="11"/>
  <c r="AK107" i="11"/>
  <c r="AJ107" i="11"/>
  <c r="AI107" i="11"/>
  <c r="AH107" i="11"/>
  <c r="AG107" i="11"/>
  <c r="AF107" i="11"/>
  <c r="AE107" i="11"/>
  <c r="AD107" i="11"/>
  <c r="AC107" i="11"/>
  <c r="AP106" i="11"/>
  <c r="AO106" i="11"/>
  <c r="AN106" i="11"/>
  <c r="AM106" i="11"/>
  <c r="AL106" i="11"/>
  <c r="AK106" i="11"/>
  <c r="AJ106" i="11"/>
  <c r="AI106" i="11"/>
  <c r="AH106" i="11"/>
  <c r="AG106" i="11"/>
  <c r="AF106" i="11"/>
  <c r="AE106" i="11"/>
  <c r="AD106" i="11"/>
  <c r="AC106" i="11"/>
  <c r="AP105" i="11"/>
  <c r="AO105" i="11"/>
  <c r="AN105" i="11"/>
  <c r="AM105" i="11"/>
  <c r="AL105" i="11"/>
  <c r="AK105" i="11"/>
  <c r="AJ105" i="11"/>
  <c r="AI105" i="11"/>
  <c r="AH105" i="11"/>
  <c r="AG105" i="11"/>
  <c r="AF105" i="11"/>
  <c r="AE105" i="11"/>
  <c r="AD105" i="11"/>
  <c r="AC105" i="11"/>
  <c r="AP104" i="11"/>
  <c r="AO104" i="11"/>
  <c r="AN104" i="11"/>
  <c r="AM104" i="11"/>
  <c r="AL104" i="11"/>
  <c r="AK104" i="11"/>
  <c r="AJ104" i="11"/>
  <c r="AI104" i="11"/>
  <c r="AH104" i="11"/>
  <c r="AG104" i="11"/>
  <c r="AF104" i="11"/>
  <c r="AE104" i="11"/>
  <c r="AD104" i="11"/>
  <c r="AC104" i="11"/>
  <c r="AP103" i="11"/>
  <c r="AO103" i="11"/>
  <c r="AN103" i="11"/>
  <c r="AM103" i="11"/>
  <c r="AL103" i="11"/>
  <c r="AK103" i="11"/>
  <c r="AJ103" i="11"/>
  <c r="AI103" i="11"/>
  <c r="AH103" i="11"/>
  <c r="AG103" i="11"/>
  <c r="AF103" i="11"/>
  <c r="AE103" i="11"/>
  <c r="AD103" i="11"/>
  <c r="AC103" i="11"/>
  <c r="AP102" i="11"/>
  <c r="AO102" i="11"/>
  <c r="AN102" i="11"/>
  <c r="AM102" i="11"/>
  <c r="AL102" i="11"/>
  <c r="AK102" i="11"/>
  <c r="AJ102" i="11"/>
  <c r="AI102" i="11"/>
  <c r="AH102" i="11"/>
  <c r="AG102" i="11"/>
  <c r="AF102" i="11"/>
  <c r="AE102" i="11"/>
  <c r="AD102" i="11"/>
  <c r="AC102" i="11"/>
  <c r="AP101" i="11"/>
  <c r="AO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P100" i="11"/>
  <c r="AO100" i="11"/>
  <c r="AN100" i="11"/>
  <c r="AM100" i="11"/>
  <c r="AL100" i="11"/>
  <c r="AK100" i="11"/>
  <c r="AJ100" i="11"/>
  <c r="AI100" i="11"/>
  <c r="AH100" i="11"/>
  <c r="AG100" i="11"/>
  <c r="AF100" i="11"/>
  <c r="AE100" i="11"/>
  <c r="AD100" i="11"/>
  <c r="AC100" i="11"/>
  <c r="AP99" i="11"/>
  <c r="AO99" i="11"/>
  <c r="AN99" i="11"/>
  <c r="AM99" i="11"/>
  <c r="AL99" i="11"/>
  <c r="AK99" i="11"/>
  <c r="AJ99" i="11"/>
  <c r="AI99" i="11"/>
  <c r="AH99" i="11"/>
  <c r="AG99" i="11"/>
  <c r="AF99" i="11"/>
  <c r="AE99" i="11"/>
  <c r="AD99" i="11"/>
  <c r="AC99" i="11"/>
  <c r="AP98" i="11"/>
  <c r="AO98" i="11"/>
  <c r="AN98" i="11"/>
  <c r="AM98" i="11"/>
  <c r="AL98" i="11"/>
  <c r="AK98" i="11"/>
  <c r="AJ98" i="11"/>
  <c r="AI98" i="11"/>
  <c r="AH98" i="11"/>
  <c r="AG98" i="11"/>
  <c r="AF98" i="11"/>
  <c r="AE98" i="11"/>
  <c r="AD98" i="11"/>
  <c r="AC98" i="11"/>
  <c r="AP97" i="11"/>
  <c r="AO97" i="11"/>
  <c r="AN97" i="11"/>
  <c r="AM97" i="11"/>
  <c r="AL97" i="11"/>
  <c r="AK97" i="11"/>
  <c r="AJ97" i="11"/>
  <c r="AI97" i="11"/>
  <c r="AH97" i="11"/>
  <c r="AG97" i="11"/>
  <c r="AF97" i="11"/>
  <c r="AE97" i="11"/>
  <c r="AD97" i="11"/>
  <c r="AC97" i="11"/>
  <c r="AP96" i="11"/>
  <c r="AO96" i="11"/>
  <c r="AN96" i="11"/>
  <c r="AM96" i="11"/>
  <c r="AL96" i="11"/>
  <c r="AK96" i="11"/>
  <c r="AJ96" i="11"/>
  <c r="AI96" i="11"/>
  <c r="AH96" i="11"/>
  <c r="AG96" i="11"/>
  <c r="AF96" i="11"/>
  <c r="AE96" i="11"/>
  <c r="AD96" i="11"/>
  <c r="AC96" i="11"/>
  <c r="AP95" i="11"/>
  <c r="AO95" i="11"/>
  <c r="AN95" i="11"/>
  <c r="AM95" i="11"/>
  <c r="AL95" i="11"/>
  <c r="AK95" i="11"/>
  <c r="AJ95" i="11"/>
  <c r="AI95" i="11"/>
  <c r="AH95" i="11"/>
  <c r="AG95" i="11"/>
  <c r="AF95" i="11"/>
  <c r="AE95" i="11"/>
  <c r="AD95" i="11"/>
  <c r="AC95" i="11"/>
  <c r="AP94" i="11"/>
  <c r="AO94" i="11"/>
  <c r="AN94" i="11"/>
  <c r="AM94" i="11"/>
  <c r="AL94" i="11"/>
  <c r="AK94" i="11"/>
  <c r="AJ94" i="11"/>
  <c r="AI94" i="11"/>
  <c r="AH94" i="11"/>
  <c r="AG94" i="11"/>
  <c r="AF94" i="11"/>
  <c r="AE94" i="11"/>
  <c r="AD94" i="11"/>
  <c r="AC94" i="11"/>
  <c r="AP93" i="11"/>
  <c r="AO93" i="11"/>
  <c r="AN93" i="11"/>
  <c r="AM93" i="11"/>
  <c r="AL93" i="11"/>
  <c r="AK93" i="11"/>
  <c r="AJ93" i="11"/>
  <c r="AI93" i="11"/>
  <c r="AH93" i="11"/>
  <c r="AG93" i="11"/>
  <c r="AF93" i="11"/>
  <c r="AE93" i="11"/>
  <c r="AD93" i="11"/>
  <c r="AC93" i="11"/>
  <c r="AP92" i="11"/>
  <c r="AO92" i="11"/>
  <c r="AN92" i="11"/>
  <c r="AM92" i="11"/>
  <c r="AL92" i="11"/>
  <c r="AK92" i="11"/>
  <c r="AJ92" i="11"/>
  <c r="AI92" i="11"/>
  <c r="AH92" i="11"/>
  <c r="AG92" i="11"/>
  <c r="AF92" i="11"/>
  <c r="AE92" i="11"/>
  <c r="AD92" i="11"/>
  <c r="AC92" i="11"/>
  <c r="AP91" i="11"/>
  <c r="AO91" i="11"/>
  <c r="AN91" i="11"/>
  <c r="AM91" i="11"/>
  <c r="AL91" i="11"/>
  <c r="AK91" i="11"/>
  <c r="AJ91" i="11"/>
  <c r="AI91" i="11"/>
  <c r="AH91" i="11"/>
  <c r="AG91" i="11"/>
  <c r="AF91" i="11"/>
  <c r="AE91" i="11"/>
  <c r="AD91" i="11"/>
  <c r="AC91" i="11"/>
  <c r="AP90" i="11"/>
  <c r="AO90" i="11"/>
  <c r="AN90" i="11"/>
  <c r="AM90" i="11"/>
  <c r="AL90" i="11"/>
  <c r="AK90" i="11"/>
  <c r="AJ90" i="11"/>
  <c r="AI90" i="11"/>
  <c r="AH90" i="11"/>
  <c r="AG90" i="11"/>
  <c r="AF90" i="11"/>
  <c r="AE90" i="11"/>
  <c r="AD90" i="11"/>
  <c r="AC90" i="11"/>
  <c r="AP89" i="11"/>
  <c r="AO89" i="11"/>
  <c r="AN89" i="11"/>
  <c r="AM89" i="11"/>
  <c r="AL89" i="11"/>
  <c r="AK89" i="11"/>
  <c r="AJ89" i="11"/>
  <c r="AI89" i="11"/>
  <c r="AH89" i="11"/>
  <c r="AG89" i="11"/>
  <c r="AF89" i="11"/>
  <c r="AE89" i="11"/>
  <c r="AD89" i="11"/>
  <c r="AC89" i="11"/>
  <c r="AP88" i="11"/>
  <c r="AO88" i="11"/>
  <c r="AN88" i="11"/>
  <c r="AM88" i="11"/>
  <c r="AL88" i="11"/>
  <c r="AK88" i="11"/>
  <c r="AJ88" i="11"/>
  <c r="AI88" i="11"/>
  <c r="AH88" i="11"/>
  <c r="AG88" i="11"/>
  <c r="AF88" i="11"/>
  <c r="AE88" i="11"/>
  <c r="AD88" i="11"/>
  <c r="AC88" i="11"/>
  <c r="AP87" i="11"/>
  <c r="AO87" i="11"/>
  <c r="AN87" i="11"/>
  <c r="AM87" i="11"/>
  <c r="AL87" i="11"/>
  <c r="AK87" i="11"/>
  <c r="AJ87" i="11"/>
  <c r="AI87" i="11"/>
  <c r="AH87" i="11"/>
  <c r="AG87" i="11"/>
  <c r="AF87" i="11"/>
  <c r="AE87" i="11"/>
  <c r="AD87" i="11"/>
  <c r="AP86" i="11"/>
  <c r="AO86" i="11"/>
  <c r="AN86" i="11"/>
  <c r="AM86" i="11"/>
  <c r="AL86" i="11"/>
  <c r="AK86" i="11"/>
  <c r="AJ86" i="11"/>
  <c r="AI86" i="11"/>
  <c r="AH86" i="11"/>
  <c r="AG86" i="11"/>
  <c r="AF86" i="11"/>
  <c r="AE86" i="11"/>
  <c r="AD86" i="11"/>
  <c r="AC86" i="11"/>
  <c r="AP85" i="11"/>
  <c r="AO85" i="11"/>
  <c r="AN85" i="11"/>
  <c r="AM85" i="11"/>
  <c r="AL85" i="11"/>
  <c r="AK85" i="11"/>
  <c r="AJ85" i="11"/>
  <c r="AI85" i="11"/>
  <c r="AH85" i="11"/>
  <c r="AG85" i="11"/>
  <c r="AF85" i="11"/>
  <c r="AE85" i="11"/>
  <c r="AD85" i="11"/>
  <c r="AC85" i="11"/>
  <c r="AP84" i="11"/>
  <c r="AO84" i="11"/>
  <c r="AN84" i="11"/>
  <c r="AM84" i="11"/>
  <c r="AL84" i="11"/>
  <c r="AK84" i="11"/>
  <c r="AJ84" i="11"/>
  <c r="AI84" i="11"/>
  <c r="AH84" i="11"/>
  <c r="AG84" i="11"/>
  <c r="AF84" i="11"/>
  <c r="AE84" i="11"/>
  <c r="AD84" i="11"/>
  <c r="AC84" i="11"/>
  <c r="AP83" i="11"/>
  <c r="AO83" i="11"/>
  <c r="AN83" i="11"/>
  <c r="AM83" i="11"/>
  <c r="AL83" i="11"/>
  <c r="AK83" i="11"/>
  <c r="AJ83" i="11"/>
  <c r="AI83" i="11"/>
  <c r="AH83" i="11"/>
  <c r="AG83" i="11"/>
  <c r="AF83" i="11"/>
  <c r="AE83" i="11"/>
  <c r="AD83" i="11"/>
  <c r="AC83" i="11"/>
  <c r="AP82" i="11"/>
  <c r="AO82" i="11"/>
  <c r="AN82" i="11"/>
  <c r="AM82" i="11"/>
  <c r="AL82" i="11"/>
  <c r="AK82" i="11"/>
  <c r="AJ82" i="11"/>
  <c r="AI82" i="11"/>
  <c r="AH82" i="11"/>
  <c r="AG82" i="11"/>
  <c r="AF82" i="11"/>
  <c r="AE82" i="11"/>
  <c r="AD82" i="11"/>
  <c r="AC82" i="11"/>
  <c r="AP81" i="11"/>
  <c r="AO81" i="11"/>
  <c r="AN81" i="11"/>
  <c r="AM81" i="11"/>
  <c r="AL81" i="11"/>
  <c r="AK81" i="11"/>
  <c r="AJ81" i="11"/>
  <c r="AI81" i="11"/>
  <c r="AH81" i="11"/>
  <c r="AG81" i="11"/>
  <c r="AF81" i="11"/>
  <c r="AE81" i="11"/>
  <c r="AD81" i="11"/>
  <c r="AC81" i="11"/>
  <c r="AP80" i="11"/>
  <c r="AO80" i="11"/>
  <c r="AN80" i="11"/>
  <c r="AM80" i="11"/>
  <c r="AL80" i="11"/>
  <c r="AK80" i="11"/>
  <c r="AJ80" i="11"/>
  <c r="AI80" i="11"/>
  <c r="AH80" i="11"/>
  <c r="AG80" i="11"/>
  <c r="AF80" i="11"/>
  <c r="AE80" i="11"/>
  <c r="AD80" i="11"/>
  <c r="AC80" i="11"/>
  <c r="AP79" i="11"/>
  <c r="AO79" i="11"/>
  <c r="AN79" i="11"/>
  <c r="AM79" i="11"/>
  <c r="AL79" i="11"/>
  <c r="AK79" i="11"/>
  <c r="AJ79" i="11"/>
  <c r="AI79" i="11"/>
  <c r="AH79" i="11"/>
  <c r="AG79" i="11"/>
  <c r="AF79" i="11"/>
  <c r="AE79" i="11"/>
  <c r="AD79" i="11"/>
  <c r="AC79" i="11"/>
  <c r="AP78" i="11"/>
  <c r="AO78" i="11"/>
  <c r="AN78" i="11"/>
  <c r="AM78" i="11"/>
  <c r="AL78" i="11"/>
  <c r="AK78" i="11"/>
  <c r="AJ78" i="11"/>
  <c r="AI78" i="11"/>
  <c r="AH78" i="11"/>
  <c r="AG78" i="11"/>
  <c r="AF78" i="11"/>
  <c r="AE78" i="11"/>
  <c r="AD78" i="11"/>
  <c r="AC78" i="11"/>
  <c r="AP77" i="11"/>
  <c r="AO77" i="11"/>
  <c r="AN77" i="11"/>
  <c r="AM77" i="11"/>
  <c r="AL77" i="11"/>
  <c r="AK77" i="11"/>
  <c r="AJ77" i="11"/>
  <c r="AI77" i="11"/>
  <c r="AH77" i="11"/>
  <c r="AG77" i="11"/>
  <c r="AF77" i="11"/>
  <c r="AE77" i="11"/>
  <c r="AD77" i="11"/>
  <c r="AC77" i="11"/>
  <c r="AP76" i="11"/>
  <c r="AO76" i="11"/>
  <c r="AN76" i="11"/>
  <c r="AM76" i="11"/>
  <c r="AL76" i="11"/>
  <c r="AK76" i="11"/>
  <c r="AJ76" i="11"/>
  <c r="AI76" i="11"/>
  <c r="AH76" i="11"/>
  <c r="AG76" i="11"/>
  <c r="AF76" i="11"/>
  <c r="AE76" i="11"/>
  <c r="AD76" i="11"/>
  <c r="AC76" i="11"/>
  <c r="AP75" i="11"/>
  <c r="AO75" i="11"/>
  <c r="AN75" i="11"/>
  <c r="AM75" i="11"/>
  <c r="AL75" i="11"/>
  <c r="AK75" i="11"/>
  <c r="AJ75" i="11"/>
  <c r="AI75" i="11"/>
  <c r="AH75" i="11"/>
  <c r="AG75" i="11"/>
  <c r="AF75" i="11"/>
  <c r="AE75" i="11"/>
  <c r="AD75" i="11"/>
  <c r="AC75" i="11"/>
  <c r="AP74" i="11"/>
  <c r="AO74" i="11"/>
  <c r="AN74" i="11"/>
  <c r="AM74" i="11"/>
  <c r="AL74" i="11"/>
  <c r="AK74" i="11"/>
  <c r="AJ74" i="11"/>
  <c r="AI74" i="11"/>
  <c r="AH74" i="11"/>
  <c r="AG74" i="11"/>
  <c r="AF74" i="11"/>
  <c r="AE74" i="11"/>
  <c r="AD74" i="11"/>
  <c r="AC74" i="11"/>
  <c r="AP73" i="11"/>
  <c r="AO73" i="11"/>
  <c r="AN73" i="11"/>
  <c r="AM73" i="11"/>
  <c r="AL73" i="11"/>
  <c r="AK73" i="11"/>
  <c r="AJ73" i="11"/>
  <c r="AI73" i="11"/>
  <c r="AH73" i="11"/>
  <c r="AG73" i="11"/>
  <c r="AF73" i="11"/>
  <c r="AE73" i="11"/>
  <c r="AD73" i="11"/>
  <c r="AC73" i="11"/>
  <c r="AP72" i="11"/>
  <c r="AO72" i="11"/>
  <c r="AN72" i="11"/>
  <c r="AM72" i="11"/>
  <c r="AL72" i="11"/>
  <c r="AK72" i="11"/>
  <c r="AJ72" i="11"/>
  <c r="AI72" i="11"/>
  <c r="AH72" i="11"/>
  <c r="AG72" i="11"/>
  <c r="AF72" i="11"/>
  <c r="AE72" i="11"/>
  <c r="AD72" i="11"/>
  <c r="AC72" i="11"/>
  <c r="AP71" i="11"/>
  <c r="AO71" i="11"/>
  <c r="AN71" i="11"/>
  <c r="AM71" i="11"/>
  <c r="AL71" i="11"/>
  <c r="AK71" i="11"/>
  <c r="AJ71" i="11"/>
  <c r="AI71" i="11"/>
  <c r="AH71" i="11"/>
  <c r="AG71" i="11"/>
  <c r="AF71" i="11"/>
  <c r="AE71" i="11"/>
  <c r="AD71" i="11"/>
  <c r="AC71" i="11"/>
  <c r="AP70" i="11"/>
  <c r="AO70" i="11"/>
  <c r="AN70" i="11"/>
  <c r="AM70" i="11"/>
  <c r="AL70" i="11"/>
  <c r="AK70" i="11"/>
  <c r="AJ70" i="11"/>
  <c r="AI70" i="11"/>
  <c r="AH70" i="11"/>
  <c r="AG70" i="11"/>
  <c r="AF70" i="11"/>
  <c r="AE70" i="11"/>
  <c r="AD70" i="11"/>
  <c r="AP69" i="11"/>
  <c r="AO69" i="11"/>
  <c r="AN69" i="11"/>
  <c r="AM69" i="11"/>
  <c r="AL69" i="11"/>
  <c r="AK69" i="11"/>
  <c r="AJ69" i="11"/>
  <c r="AI69" i="11"/>
  <c r="AH69" i="11"/>
  <c r="AG69" i="11"/>
  <c r="AF69" i="11"/>
  <c r="AE69" i="11"/>
  <c r="AD69" i="11"/>
  <c r="AC69" i="11"/>
  <c r="AP68" i="11"/>
  <c r="AO68" i="11"/>
  <c r="AN68" i="11"/>
  <c r="AM68" i="11"/>
  <c r="AL68" i="11"/>
  <c r="AK68" i="11"/>
  <c r="AJ68" i="11"/>
  <c r="AI68" i="11"/>
  <c r="AH68" i="11"/>
  <c r="AG68" i="11"/>
  <c r="AF68" i="11"/>
  <c r="AE68" i="11"/>
  <c r="AD68" i="11"/>
  <c r="AC68" i="11"/>
  <c r="AP67" i="11"/>
  <c r="AO67" i="11"/>
  <c r="AN67" i="11"/>
  <c r="AM67" i="11"/>
  <c r="AL67" i="11"/>
  <c r="AK67" i="11"/>
  <c r="AJ67" i="11"/>
  <c r="AI67" i="11"/>
  <c r="AH67" i="11"/>
  <c r="AG67" i="11"/>
  <c r="AF67" i="11"/>
  <c r="AE67" i="11"/>
  <c r="AD67" i="11"/>
  <c r="AC67" i="11"/>
  <c r="AP66" i="11"/>
  <c r="AO66" i="11"/>
  <c r="AN66" i="11"/>
  <c r="AM66" i="11"/>
  <c r="AL66" i="11"/>
  <c r="AK66" i="11"/>
  <c r="AJ66" i="11"/>
  <c r="AI66" i="11"/>
  <c r="AH66" i="11"/>
  <c r="AG66" i="11"/>
  <c r="AF66" i="11"/>
  <c r="AE66" i="11"/>
  <c r="AD66" i="11"/>
  <c r="AC66" i="11"/>
  <c r="AP65" i="11"/>
  <c r="AO65" i="11"/>
  <c r="AN65" i="11"/>
  <c r="AM65" i="11"/>
  <c r="AL65" i="11"/>
  <c r="AK65" i="11"/>
  <c r="AJ65" i="11"/>
  <c r="AI65" i="11"/>
  <c r="AH65" i="11"/>
  <c r="AG65" i="11"/>
  <c r="AF65" i="11"/>
  <c r="AE65" i="11"/>
  <c r="AD65" i="11"/>
  <c r="AC65" i="11"/>
  <c r="AP64" i="11"/>
  <c r="AO64" i="11"/>
  <c r="AN64" i="11"/>
  <c r="AM64" i="11"/>
  <c r="AL64" i="11"/>
  <c r="AK64" i="11"/>
  <c r="AJ64" i="11"/>
  <c r="AI64" i="11"/>
  <c r="AH64" i="11"/>
  <c r="AG64" i="11"/>
  <c r="AF64" i="11"/>
  <c r="AE64" i="11"/>
  <c r="AD64" i="11"/>
  <c r="AC64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P59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P49" i="11"/>
  <c r="AO49" i="11"/>
  <c r="AN49" i="11"/>
  <c r="AM49" i="11"/>
  <c r="AL49" i="11"/>
  <c r="AK49" i="11"/>
  <c r="AJ49" i="11"/>
  <c r="AI49" i="11"/>
  <c r="AH49" i="11"/>
  <c r="AF49" i="11"/>
  <c r="AE49" i="11"/>
  <c r="AD49" i="11"/>
  <c r="AC49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P18" i="11"/>
  <c r="AO18" i="11"/>
  <c r="AN18" i="11"/>
  <c r="AM18" i="11"/>
  <c r="AL18" i="11"/>
  <c r="AK18" i="11"/>
  <c r="AJ18" i="11"/>
  <c r="AI18" i="11"/>
  <c r="AH18" i="11"/>
  <c r="AG18" i="11"/>
  <c r="AF18" i="11"/>
  <c r="AD18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P4" i="11"/>
  <c r="AO4" i="11"/>
  <c r="AN4" i="11"/>
  <c r="AM4" i="11"/>
  <c r="AL4" i="11"/>
  <c r="AK4" i="11"/>
  <c r="AJ4" i="11"/>
  <c r="AI4" i="11"/>
  <c r="AH4" i="11"/>
  <c r="AG4" i="11"/>
  <c r="AF4" i="11"/>
  <c r="AE4" i="11"/>
  <c r="AD4" i="11"/>
  <c r="AC4" i="11"/>
  <c r="BW155" i="10" l="1"/>
  <c r="BV155" i="10"/>
  <c r="BU155" i="10"/>
  <c r="BT155" i="10"/>
  <c r="BS155" i="10"/>
  <c r="BR155" i="10"/>
  <c r="BQ155" i="10"/>
  <c r="BP155" i="10"/>
  <c r="BO155" i="10"/>
  <c r="BN155" i="10"/>
  <c r="BM155" i="10"/>
  <c r="BL155" i="10"/>
  <c r="BK155" i="10"/>
  <c r="BJ155" i="10"/>
  <c r="AK155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L154" i="10"/>
  <c r="BK154" i="10"/>
  <c r="BJ154" i="10"/>
  <c r="AK154" i="10"/>
  <c r="BW153" i="10"/>
  <c r="BV153" i="10"/>
  <c r="BU153" i="10"/>
  <c r="BT153" i="10"/>
  <c r="BS153" i="10"/>
  <c r="BR153" i="10"/>
  <c r="BQ153" i="10"/>
  <c r="BP153" i="10"/>
  <c r="BO153" i="10"/>
  <c r="BN153" i="10"/>
  <c r="BM153" i="10"/>
  <c r="BL153" i="10"/>
  <c r="BK153" i="10"/>
  <c r="BJ153" i="10"/>
  <c r="AK153" i="10"/>
  <c r="BW152" i="10"/>
  <c r="BV152" i="10"/>
  <c r="BU152" i="10"/>
  <c r="BT152" i="10"/>
  <c r="BS152" i="10"/>
  <c r="BR152" i="10"/>
  <c r="BQ152" i="10"/>
  <c r="BP152" i="10"/>
  <c r="BO152" i="10"/>
  <c r="BN152" i="10"/>
  <c r="BM152" i="10"/>
  <c r="BL152" i="10"/>
  <c r="BK152" i="10"/>
  <c r="BJ152" i="10"/>
  <c r="AK152" i="10"/>
  <c r="BW151" i="10"/>
  <c r="BV151" i="10"/>
  <c r="BU151" i="10"/>
  <c r="BT151" i="10"/>
  <c r="BS151" i="10"/>
  <c r="BR151" i="10"/>
  <c r="BQ151" i="10"/>
  <c r="BP151" i="10"/>
  <c r="BO151" i="10"/>
  <c r="BN151" i="10"/>
  <c r="BM151" i="10"/>
  <c r="BL151" i="10"/>
  <c r="BK151" i="10"/>
  <c r="BJ151" i="10"/>
  <c r="AK151" i="10"/>
  <c r="BW150" i="10"/>
  <c r="BV150" i="10"/>
  <c r="BU150" i="10"/>
  <c r="BT150" i="10"/>
  <c r="BS150" i="10"/>
  <c r="BR150" i="10"/>
  <c r="BQ150" i="10"/>
  <c r="BP150" i="10"/>
  <c r="BO150" i="10"/>
  <c r="BN150" i="10"/>
  <c r="BM150" i="10"/>
  <c r="BL150" i="10"/>
  <c r="BK150" i="10"/>
  <c r="BJ150" i="10"/>
  <c r="AK150" i="10"/>
  <c r="BW149" i="10"/>
  <c r="BV149" i="10"/>
  <c r="BU149" i="10"/>
  <c r="BT149" i="10"/>
  <c r="BS149" i="10"/>
  <c r="BR149" i="10"/>
  <c r="BQ149" i="10"/>
  <c r="BP149" i="10"/>
  <c r="BO149" i="10"/>
  <c r="BN149" i="10"/>
  <c r="BM149" i="10"/>
  <c r="BL149" i="10"/>
  <c r="BK149" i="10"/>
  <c r="BJ149" i="10"/>
  <c r="AK149" i="10"/>
  <c r="BW148" i="10"/>
  <c r="BV148" i="10"/>
  <c r="BU148" i="10"/>
  <c r="BT148" i="10"/>
  <c r="BS148" i="10"/>
  <c r="BR148" i="10"/>
  <c r="BQ148" i="10"/>
  <c r="BP148" i="10"/>
  <c r="BO148" i="10"/>
  <c r="BN148" i="10"/>
  <c r="BM148" i="10"/>
  <c r="BL148" i="10"/>
  <c r="BK148" i="10"/>
  <c r="BJ148" i="10"/>
  <c r="AK148" i="10"/>
  <c r="BW147" i="10"/>
  <c r="BV147" i="10"/>
  <c r="BU147" i="10"/>
  <c r="BT147" i="10"/>
  <c r="BS147" i="10"/>
  <c r="BR147" i="10"/>
  <c r="BQ147" i="10"/>
  <c r="BP147" i="10"/>
  <c r="BO147" i="10"/>
  <c r="BN147" i="10"/>
  <c r="BM147" i="10"/>
  <c r="BL147" i="10"/>
  <c r="BK147" i="10"/>
  <c r="BJ147" i="10"/>
  <c r="AK147" i="10"/>
  <c r="BW146" i="10"/>
  <c r="BV146" i="10"/>
  <c r="BU146" i="10"/>
  <c r="BT146" i="10"/>
  <c r="BS146" i="10"/>
  <c r="BR146" i="10"/>
  <c r="BQ146" i="10"/>
  <c r="BP146" i="10"/>
  <c r="BO146" i="10"/>
  <c r="BN146" i="10"/>
  <c r="BM146" i="10"/>
  <c r="BL146" i="10"/>
  <c r="BK146" i="10"/>
  <c r="BJ146" i="10"/>
  <c r="AK146" i="10"/>
  <c r="BW145" i="10"/>
  <c r="BV145" i="10"/>
  <c r="BU145" i="10"/>
  <c r="BT145" i="10"/>
  <c r="BS145" i="10"/>
  <c r="BR145" i="10"/>
  <c r="BQ145" i="10"/>
  <c r="BP145" i="10"/>
  <c r="BO145" i="10"/>
  <c r="BN145" i="10"/>
  <c r="BM145" i="10"/>
  <c r="BL145" i="10"/>
  <c r="BK145" i="10"/>
  <c r="BJ145" i="10"/>
  <c r="AK145" i="10"/>
  <c r="BW144" i="10"/>
  <c r="BV144" i="10"/>
  <c r="BU144" i="10"/>
  <c r="BT144" i="10"/>
  <c r="BS144" i="10"/>
  <c r="BR144" i="10"/>
  <c r="BQ144" i="10"/>
  <c r="BP144" i="10"/>
  <c r="BO144" i="10"/>
  <c r="BN144" i="10"/>
  <c r="BM144" i="10"/>
  <c r="BL144" i="10"/>
  <c r="BK144" i="10"/>
  <c r="BJ144" i="10"/>
  <c r="AK144" i="10"/>
  <c r="BW143" i="10"/>
  <c r="BV143" i="10"/>
  <c r="BU143" i="10"/>
  <c r="BT143" i="10"/>
  <c r="BS143" i="10"/>
  <c r="BR143" i="10"/>
  <c r="BQ143" i="10"/>
  <c r="BP143" i="10"/>
  <c r="BO143" i="10"/>
  <c r="BN143" i="10"/>
  <c r="BM143" i="10"/>
  <c r="BL143" i="10"/>
  <c r="BK143" i="10"/>
  <c r="BJ143" i="10"/>
  <c r="AK143" i="10"/>
  <c r="BW142" i="10"/>
  <c r="BV142" i="10"/>
  <c r="BU142" i="10"/>
  <c r="BT142" i="10"/>
  <c r="BS142" i="10"/>
  <c r="BR142" i="10"/>
  <c r="BQ142" i="10"/>
  <c r="BP142" i="10"/>
  <c r="BO142" i="10"/>
  <c r="BN142" i="10"/>
  <c r="BM142" i="10"/>
  <c r="BL142" i="10"/>
  <c r="BK142" i="10"/>
  <c r="BJ142" i="10"/>
  <c r="AK142" i="10"/>
  <c r="BW141" i="10"/>
  <c r="BV141" i="10"/>
  <c r="BU141" i="10"/>
  <c r="BT141" i="10"/>
  <c r="BS141" i="10"/>
  <c r="BR141" i="10"/>
  <c r="BQ141" i="10"/>
  <c r="BP141" i="10"/>
  <c r="BO141" i="10"/>
  <c r="BN141" i="10"/>
  <c r="BM141" i="10"/>
  <c r="BL141" i="10"/>
  <c r="BK141" i="10"/>
  <c r="BJ141" i="10"/>
  <c r="AK141" i="10"/>
  <c r="BW140" i="10"/>
  <c r="BV140" i="10"/>
  <c r="BU140" i="10"/>
  <c r="BT140" i="10"/>
  <c r="BS140" i="10"/>
  <c r="BR140" i="10"/>
  <c r="BQ140" i="10"/>
  <c r="BP140" i="10"/>
  <c r="BO140" i="10"/>
  <c r="BN140" i="10"/>
  <c r="BM140" i="10"/>
  <c r="BL140" i="10"/>
  <c r="BK140" i="10"/>
  <c r="BJ140" i="10"/>
  <c r="AK140" i="10"/>
  <c r="BW139" i="10"/>
  <c r="BV139" i="10"/>
  <c r="BU139" i="10"/>
  <c r="BT139" i="10"/>
  <c r="BS139" i="10"/>
  <c r="BR139" i="10"/>
  <c r="BQ139" i="10"/>
  <c r="BP139" i="10"/>
  <c r="BO139" i="10"/>
  <c r="BN139" i="10"/>
  <c r="BM139" i="10"/>
  <c r="BL139" i="10"/>
  <c r="BK139" i="10"/>
  <c r="BJ139" i="10"/>
  <c r="AK139" i="10"/>
  <c r="BW138" i="10"/>
  <c r="BV138" i="10"/>
  <c r="BU138" i="10"/>
  <c r="BT138" i="10"/>
  <c r="BS138" i="10"/>
  <c r="BR138" i="10"/>
  <c r="BQ138" i="10"/>
  <c r="BP138" i="10"/>
  <c r="BO138" i="10"/>
  <c r="BN138" i="10"/>
  <c r="BM138" i="10"/>
  <c r="BL138" i="10"/>
  <c r="BK138" i="10"/>
  <c r="BJ138" i="10"/>
  <c r="AK138" i="10"/>
  <c r="BW137" i="10"/>
  <c r="BV137" i="10"/>
  <c r="BU137" i="10"/>
  <c r="BT137" i="10"/>
  <c r="BS137" i="10"/>
  <c r="BR137" i="10"/>
  <c r="BQ137" i="10"/>
  <c r="BP137" i="10"/>
  <c r="BO137" i="10"/>
  <c r="BN137" i="10"/>
  <c r="BM137" i="10"/>
  <c r="BL137" i="10"/>
  <c r="BK137" i="10"/>
  <c r="BJ137" i="10"/>
  <c r="AK137" i="10"/>
  <c r="BW136" i="10"/>
  <c r="BV136" i="10"/>
  <c r="BU136" i="10"/>
  <c r="BT136" i="10"/>
  <c r="BS136" i="10"/>
  <c r="BR136" i="10"/>
  <c r="BQ136" i="10"/>
  <c r="BP136" i="10"/>
  <c r="BO136" i="10"/>
  <c r="BN136" i="10"/>
  <c r="BM136" i="10"/>
  <c r="BL136" i="10"/>
  <c r="BK136" i="10"/>
  <c r="BJ136" i="10"/>
  <c r="AK136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L135" i="10"/>
  <c r="BK135" i="10"/>
  <c r="BJ135" i="10"/>
  <c r="AK135" i="10"/>
  <c r="BW134" i="10"/>
  <c r="BV134" i="10"/>
  <c r="BU134" i="10"/>
  <c r="BT134" i="10"/>
  <c r="BS134" i="10"/>
  <c r="BR134" i="10"/>
  <c r="BQ134" i="10"/>
  <c r="BP134" i="10"/>
  <c r="BO134" i="10"/>
  <c r="BN134" i="10"/>
  <c r="BM134" i="10"/>
  <c r="BL134" i="10"/>
  <c r="BK134" i="10"/>
  <c r="BJ134" i="10"/>
  <c r="AK134" i="10"/>
  <c r="BW133" i="10"/>
  <c r="BV133" i="10"/>
  <c r="BU133" i="10"/>
  <c r="BT133" i="10"/>
  <c r="BS133" i="10"/>
  <c r="BR133" i="10"/>
  <c r="BQ133" i="10"/>
  <c r="BP133" i="10"/>
  <c r="BO133" i="10"/>
  <c r="BN133" i="10"/>
  <c r="BM133" i="10"/>
  <c r="BL133" i="10"/>
  <c r="BK133" i="10"/>
  <c r="BJ133" i="10"/>
  <c r="AK133" i="10"/>
  <c r="BW132" i="10"/>
  <c r="BV132" i="10"/>
  <c r="BU132" i="10"/>
  <c r="BT132" i="10"/>
  <c r="BS132" i="10"/>
  <c r="BR132" i="10"/>
  <c r="BQ132" i="10"/>
  <c r="BP132" i="10"/>
  <c r="BO132" i="10"/>
  <c r="BN132" i="10"/>
  <c r="BM132" i="10"/>
  <c r="BL132" i="10"/>
  <c r="BK132" i="10"/>
  <c r="BJ132" i="10"/>
  <c r="AK132" i="10"/>
  <c r="BW131" i="10"/>
  <c r="BV131" i="10"/>
  <c r="BU131" i="10"/>
  <c r="BT131" i="10"/>
  <c r="BS131" i="10"/>
  <c r="BR131" i="10"/>
  <c r="BQ131" i="10"/>
  <c r="BP131" i="10"/>
  <c r="BO131" i="10"/>
  <c r="BN131" i="10"/>
  <c r="BM131" i="10"/>
  <c r="BL131" i="10"/>
  <c r="BK131" i="10"/>
  <c r="BJ131" i="10"/>
  <c r="AK131" i="10"/>
  <c r="BW130" i="10"/>
  <c r="BV130" i="10"/>
  <c r="BU130" i="10"/>
  <c r="BT130" i="10"/>
  <c r="BS130" i="10"/>
  <c r="BR130" i="10"/>
  <c r="BQ130" i="10"/>
  <c r="BP130" i="10"/>
  <c r="BO130" i="10"/>
  <c r="BN130" i="10"/>
  <c r="BM130" i="10"/>
  <c r="BL130" i="10"/>
  <c r="BK130" i="10"/>
  <c r="BJ130" i="10"/>
  <c r="AK130" i="10"/>
  <c r="BW129" i="10"/>
  <c r="BV129" i="10"/>
  <c r="BU129" i="10"/>
  <c r="BT129" i="10"/>
  <c r="BS129" i="10"/>
  <c r="BR129" i="10"/>
  <c r="BQ129" i="10"/>
  <c r="BP129" i="10"/>
  <c r="BO129" i="10"/>
  <c r="BN129" i="10"/>
  <c r="BM129" i="10"/>
  <c r="BL129" i="10"/>
  <c r="BK129" i="10"/>
  <c r="BJ129" i="10"/>
  <c r="AK129" i="10"/>
  <c r="BW128" i="10"/>
  <c r="BV128" i="10"/>
  <c r="BU128" i="10"/>
  <c r="BT128" i="10"/>
  <c r="BS128" i="10"/>
  <c r="BR128" i="10"/>
  <c r="BQ128" i="10"/>
  <c r="BP128" i="10"/>
  <c r="BO128" i="10"/>
  <c r="BN128" i="10"/>
  <c r="BM128" i="10"/>
  <c r="BL128" i="10"/>
  <c r="BK128" i="10"/>
  <c r="BJ128" i="10"/>
  <c r="AK128" i="10"/>
  <c r="BW127" i="10"/>
  <c r="BV127" i="10"/>
  <c r="BU127" i="10"/>
  <c r="BT127" i="10"/>
  <c r="BS127" i="10"/>
  <c r="BR127" i="10"/>
  <c r="BQ127" i="10"/>
  <c r="BP127" i="10"/>
  <c r="BO127" i="10"/>
  <c r="BN127" i="10"/>
  <c r="BM127" i="10"/>
  <c r="BL127" i="10"/>
  <c r="BK127" i="10"/>
  <c r="BJ127" i="10"/>
  <c r="AK127" i="10"/>
  <c r="BW126" i="10"/>
  <c r="BV126" i="10"/>
  <c r="BU126" i="10"/>
  <c r="BT126" i="10"/>
  <c r="BS126" i="10"/>
  <c r="BR126" i="10"/>
  <c r="BQ126" i="10"/>
  <c r="BP126" i="10"/>
  <c r="BO126" i="10"/>
  <c r="BN126" i="10"/>
  <c r="BM126" i="10"/>
  <c r="BL126" i="10"/>
  <c r="BK126" i="10"/>
  <c r="BJ126" i="10"/>
  <c r="AK126" i="10"/>
  <c r="BW125" i="10"/>
  <c r="BV125" i="10"/>
  <c r="BU125" i="10"/>
  <c r="BT125" i="10"/>
  <c r="BS125" i="10"/>
  <c r="BR125" i="10"/>
  <c r="BQ125" i="10"/>
  <c r="BP125" i="10"/>
  <c r="BO125" i="10"/>
  <c r="BN125" i="10"/>
  <c r="BM125" i="10"/>
  <c r="BL125" i="10"/>
  <c r="BK125" i="10"/>
  <c r="BJ125" i="10"/>
  <c r="AK125" i="10"/>
  <c r="BW124" i="10"/>
  <c r="BV124" i="10"/>
  <c r="BU124" i="10"/>
  <c r="BT124" i="10"/>
  <c r="BS124" i="10"/>
  <c r="BR124" i="10"/>
  <c r="BQ124" i="10"/>
  <c r="BP124" i="10"/>
  <c r="BO124" i="10"/>
  <c r="BN124" i="10"/>
  <c r="BM124" i="10"/>
  <c r="BL124" i="10"/>
  <c r="BK124" i="10"/>
  <c r="BJ124" i="10"/>
  <c r="AK124" i="10"/>
  <c r="BW123" i="10"/>
  <c r="BV123" i="10"/>
  <c r="BU123" i="10"/>
  <c r="BT123" i="10"/>
  <c r="BS123" i="10"/>
  <c r="BR123" i="10"/>
  <c r="BQ123" i="10"/>
  <c r="BP123" i="10"/>
  <c r="BO123" i="10"/>
  <c r="BN123" i="10"/>
  <c r="BM123" i="10"/>
  <c r="BL123" i="10"/>
  <c r="BK123" i="10"/>
  <c r="BJ123" i="10"/>
  <c r="AK123" i="10"/>
  <c r="BW122" i="10"/>
  <c r="BV122" i="10"/>
  <c r="BU122" i="10"/>
  <c r="BT122" i="10"/>
  <c r="BS122" i="10"/>
  <c r="BR122" i="10"/>
  <c r="BQ122" i="10"/>
  <c r="BP122" i="10"/>
  <c r="BO122" i="10"/>
  <c r="BN122" i="10"/>
  <c r="BM122" i="10"/>
  <c r="BL122" i="10"/>
  <c r="BK122" i="10"/>
  <c r="BJ122" i="10"/>
  <c r="AK122" i="10"/>
  <c r="BW121" i="10"/>
  <c r="BV121" i="10"/>
  <c r="BU121" i="10"/>
  <c r="BT121" i="10"/>
  <c r="BS121" i="10"/>
  <c r="BR121" i="10"/>
  <c r="BQ121" i="10"/>
  <c r="BP121" i="10"/>
  <c r="BO121" i="10"/>
  <c r="BN121" i="10"/>
  <c r="BM121" i="10"/>
  <c r="BL121" i="10"/>
  <c r="BK121" i="10"/>
  <c r="BJ121" i="10"/>
  <c r="AK121" i="10"/>
  <c r="BW120" i="10"/>
  <c r="BV120" i="10"/>
  <c r="BU120" i="10"/>
  <c r="BT120" i="10"/>
  <c r="BS120" i="10"/>
  <c r="BR120" i="10"/>
  <c r="BQ120" i="10"/>
  <c r="BP120" i="10"/>
  <c r="BO120" i="10"/>
  <c r="BN120" i="10"/>
  <c r="BM120" i="10"/>
  <c r="BL120" i="10"/>
  <c r="BK120" i="10"/>
  <c r="BJ120" i="10"/>
  <c r="AK120" i="10"/>
  <c r="BW119" i="10"/>
  <c r="BV119" i="10"/>
  <c r="BU119" i="10"/>
  <c r="BT119" i="10"/>
  <c r="BS119" i="10"/>
  <c r="BR119" i="10"/>
  <c r="BQ119" i="10"/>
  <c r="BP119" i="10"/>
  <c r="BO119" i="10"/>
  <c r="BN119" i="10"/>
  <c r="BM119" i="10"/>
  <c r="BL119" i="10"/>
  <c r="BK119" i="10"/>
  <c r="BJ119" i="10"/>
  <c r="AK119" i="10"/>
  <c r="BW118" i="10"/>
  <c r="BV118" i="10"/>
  <c r="BU118" i="10"/>
  <c r="BT118" i="10"/>
  <c r="BS118" i="10"/>
  <c r="BR118" i="10"/>
  <c r="BQ118" i="10"/>
  <c r="BP118" i="10"/>
  <c r="BO118" i="10"/>
  <c r="BN118" i="10"/>
  <c r="BM118" i="10"/>
  <c r="BL118" i="10"/>
  <c r="BK118" i="10"/>
  <c r="BJ118" i="10"/>
  <c r="AK118" i="10"/>
  <c r="BW117" i="10"/>
  <c r="BV117" i="10"/>
  <c r="BU117" i="10"/>
  <c r="BT117" i="10"/>
  <c r="BS117" i="10"/>
  <c r="BR117" i="10"/>
  <c r="BQ117" i="10"/>
  <c r="BP117" i="10"/>
  <c r="BO117" i="10"/>
  <c r="BN117" i="10"/>
  <c r="BM117" i="10"/>
  <c r="BL117" i="10"/>
  <c r="BK117" i="10"/>
  <c r="BJ117" i="10"/>
  <c r="AK117" i="10"/>
  <c r="BW116" i="10"/>
  <c r="BV116" i="10"/>
  <c r="BU116" i="10"/>
  <c r="BT116" i="10"/>
  <c r="BS116" i="10"/>
  <c r="BR116" i="10"/>
  <c r="BQ116" i="10"/>
  <c r="BP116" i="10"/>
  <c r="BO116" i="10"/>
  <c r="BN116" i="10"/>
  <c r="BM116" i="10"/>
  <c r="BL116" i="10"/>
  <c r="BK116" i="10"/>
  <c r="BJ116" i="10"/>
  <c r="AK116" i="10"/>
  <c r="BW115" i="10"/>
  <c r="BV115" i="10"/>
  <c r="BU115" i="10"/>
  <c r="BT115" i="10"/>
  <c r="BS115" i="10"/>
  <c r="BR115" i="10"/>
  <c r="BQ115" i="10"/>
  <c r="BP115" i="10"/>
  <c r="BO115" i="10"/>
  <c r="BN115" i="10"/>
  <c r="BM115" i="10"/>
  <c r="BL115" i="10"/>
  <c r="BK115" i="10"/>
  <c r="BJ115" i="10"/>
  <c r="AK115" i="10"/>
  <c r="BW114" i="10"/>
  <c r="BV114" i="10"/>
  <c r="BU114" i="10"/>
  <c r="BT114" i="10"/>
  <c r="BS114" i="10"/>
  <c r="BR114" i="10"/>
  <c r="BQ114" i="10"/>
  <c r="BP114" i="10"/>
  <c r="BO114" i="10"/>
  <c r="BN114" i="10"/>
  <c r="BM114" i="10"/>
  <c r="BL114" i="10"/>
  <c r="BK114" i="10"/>
  <c r="BJ114" i="10"/>
  <c r="AK114" i="10"/>
  <c r="BW113" i="10"/>
  <c r="BV113" i="10"/>
  <c r="BU113" i="10"/>
  <c r="BT113" i="10"/>
  <c r="BS113" i="10"/>
  <c r="BR113" i="10"/>
  <c r="BQ113" i="10"/>
  <c r="BP113" i="10"/>
  <c r="BO113" i="10"/>
  <c r="BN113" i="10"/>
  <c r="BM113" i="10"/>
  <c r="BL113" i="10"/>
  <c r="BK113" i="10"/>
  <c r="BJ113" i="10"/>
  <c r="AK113" i="10"/>
  <c r="BW112" i="10"/>
  <c r="BV112" i="10"/>
  <c r="BU112" i="10"/>
  <c r="BT112" i="10"/>
  <c r="BS112" i="10"/>
  <c r="BR112" i="10"/>
  <c r="BQ112" i="10"/>
  <c r="BP112" i="10"/>
  <c r="BO112" i="10"/>
  <c r="BN112" i="10"/>
  <c r="BM112" i="10"/>
  <c r="BL112" i="10"/>
  <c r="BK112" i="10"/>
  <c r="BJ112" i="10"/>
  <c r="AK112" i="10"/>
  <c r="BW111" i="10"/>
  <c r="BV111" i="10"/>
  <c r="BU111" i="10"/>
  <c r="BT111" i="10"/>
  <c r="BS111" i="10"/>
  <c r="BR111" i="10"/>
  <c r="BQ111" i="10"/>
  <c r="BP111" i="10"/>
  <c r="BO111" i="10"/>
  <c r="BN111" i="10"/>
  <c r="BM111" i="10"/>
  <c r="BL111" i="10"/>
  <c r="BK111" i="10"/>
  <c r="BJ111" i="10"/>
  <c r="AK111" i="10"/>
  <c r="BW110" i="10"/>
  <c r="BV110" i="10"/>
  <c r="BU110" i="10"/>
  <c r="BT110" i="10"/>
  <c r="BS110" i="10"/>
  <c r="BR110" i="10"/>
  <c r="BQ110" i="10"/>
  <c r="BP110" i="10"/>
  <c r="BO110" i="10"/>
  <c r="BN110" i="10"/>
  <c r="BM110" i="10"/>
  <c r="BL110" i="10"/>
  <c r="BK110" i="10"/>
  <c r="BJ110" i="10"/>
  <c r="AK110" i="10"/>
  <c r="BW109" i="10"/>
  <c r="BV109" i="10"/>
  <c r="BU109" i="10"/>
  <c r="BT109" i="10"/>
  <c r="BS109" i="10"/>
  <c r="BR109" i="10"/>
  <c r="BQ109" i="10"/>
  <c r="BP109" i="10"/>
  <c r="BO109" i="10"/>
  <c r="BN109" i="10"/>
  <c r="BM109" i="10"/>
  <c r="BL109" i="10"/>
  <c r="BK109" i="10"/>
  <c r="BJ109" i="10"/>
  <c r="AK109" i="10"/>
  <c r="BW108" i="10"/>
  <c r="BV108" i="10"/>
  <c r="BU108" i="10"/>
  <c r="BT108" i="10"/>
  <c r="BS108" i="10"/>
  <c r="BR108" i="10"/>
  <c r="BQ108" i="10"/>
  <c r="BP108" i="10"/>
  <c r="BO108" i="10"/>
  <c r="BN108" i="10"/>
  <c r="BM108" i="10"/>
  <c r="BL108" i="10"/>
  <c r="BK108" i="10"/>
  <c r="BJ108" i="10"/>
  <c r="AK108" i="10"/>
  <c r="BW107" i="10"/>
  <c r="BV107" i="10"/>
  <c r="BU107" i="10"/>
  <c r="BT107" i="10"/>
  <c r="BS107" i="10"/>
  <c r="BR107" i="10"/>
  <c r="BQ107" i="10"/>
  <c r="BP107" i="10"/>
  <c r="BO107" i="10"/>
  <c r="BN107" i="10"/>
  <c r="BM107" i="10"/>
  <c r="BL107" i="10"/>
  <c r="BK107" i="10"/>
  <c r="BJ107" i="10"/>
  <c r="AK107" i="10"/>
  <c r="BW106" i="10"/>
  <c r="BV106" i="10"/>
  <c r="BU106" i="10"/>
  <c r="BT106" i="10"/>
  <c r="BS106" i="10"/>
  <c r="BR106" i="10"/>
  <c r="BQ106" i="10"/>
  <c r="BP106" i="10"/>
  <c r="BO106" i="10"/>
  <c r="BN106" i="10"/>
  <c r="BM106" i="10"/>
  <c r="BL106" i="10"/>
  <c r="BK106" i="10"/>
  <c r="BJ106" i="10"/>
  <c r="AK106" i="10"/>
  <c r="BW105" i="10"/>
  <c r="BV105" i="10"/>
  <c r="BU105" i="10"/>
  <c r="BT105" i="10"/>
  <c r="BS105" i="10"/>
  <c r="BR105" i="10"/>
  <c r="BQ105" i="10"/>
  <c r="BP105" i="10"/>
  <c r="BO105" i="10"/>
  <c r="BN105" i="10"/>
  <c r="BM105" i="10"/>
  <c r="BL105" i="10"/>
  <c r="BK105" i="10"/>
  <c r="BJ105" i="10"/>
  <c r="AK105" i="10"/>
  <c r="BW104" i="10"/>
  <c r="BV104" i="10"/>
  <c r="BU104" i="10"/>
  <c r="BT104" i="10"/>
  <c r="BS104" i="10"/>
  <c r="BR104" i="10"/>
  <c r="BQ104" i="10"/>
  <c r="BP104" i="10"/>
  <c r="BO104" i="10"/>
  <c r="BN104" i="10"/>
  <c r="BM104" i="10"/>
  <c r="BL104" i="10"/>
  <c r="BK104" i="10"/>
  <c r="BJ104" i="10"/>
  <c r="AK104" i="10"/>
  <c r="BW103" i="10"/>
  <c r="BV103" i="10"/>
  <c r="BU103" i="10"/>
  <c r="BT103" i="10"/>
  <c r="BS103" i="10"/>
  <c r="BR103" i="10"/>
  <c r="BQ103" i="10"/>
  <c r="BP103" i="10"/>
  <c r="BO103" i="10"/>
  <c r="BN103" i="10"/>
  <c r="BM103" i="10"/>
  <c r="BL103" i="10"/>
  <c r="BK103" i="10"/>
  <c r="BJ103" i="10"/>
  <c r="AK103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L102" i="10"/>
  <c r="BK102" i="10"/>
  <c r="BJ102" i="10"/>
  <c r="AK102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L101" i="10"/>
  <c r="BK101" i="10"/>
  <c r="BJ101" i="10"/>
  <c r="AK101" i="10"/>
  <c r="BW100" i="10"/>
  <c r="BV100" i="10"/>
  <c r="BU100" i="10"/>
  <c r="BT100" i="10"/>
  <c r="BS100" i="10"/>
  <c r="BR100" i="10"/>
  <c r="BQ100" i="10"/>
  <c r="BP100" i="10"/>
  <c r="BO100" i="10"/>
  <c r="BN100" i="10"/>
  <c r="BM100" i="10"/>
  <c r="BL100" i="10"/>
  <c r="BK100" i="10"/>
  <c r="BJ100" i="10"/>
  <c r="AK100" i="10"/>
  <c r="BW99" i="10"/>
  <c r="BV99" i="10"/>
  <c r="BU99" i="10"/>
  <c r="BT99" i="10"/>
  <c r="BS99" i="10"/>
  <c r="BR99" i="10"/>
  <c r="BQ99" i="10"/>
  <c r="BP99" i="10"/>
  <c r="BO99" i="10"/>
  <c r="BN99" i="10"/>
  <c r="BM99" i="10"/>
  <c r="BL99" i="10"/>
  <c r="BK99" i="10"/>
  <c r="BJ99" i="10"/>
  <c r="AK99" i="10"/>
  <c r="BW98" i="10"/>
  <c r="BV98" i="10"/>
  <c r="BU98" i="10"/>
  <c r="BT98" i="10"/>
  <c r="BS98" i="10"/>
  <c r="BR98" i="10"/>
  <c r="BQ98" i="10"/>
  <c r="BP98" i="10"/>
  <c r="BO98" i="10"/>
  <c r="BN98" i="10"/>
  <c r="BM98" i="10"/>
  <c r="BL98" i="10"/>
  <c r="BK98" i="10"/>
  <c r="BJ98" i="10"/>
  <c r="AK98" i="10"/>
  <c r="BW97" i="10"/>
  <c r="BV97" i="10"/>
  <c r="BU97" i="10"/>
  <c r="BT97" i="10"/>
  <c r="BS97" i="10"/>
  <c r="BR97" i="10"/>
  <c r="BQ97" i="10"/>
  <c r="BP97" i="10"/>
  <c r="BO97" i="10"/>
  <c r="BN97" i="10"/>
  <c r="BM97" i="10"/>
  <c r="BL97" i="10"/>
  <c r="BK97" i="10"/>
  <c r="BJ97" i="10"/>
  <c r="AK97" i="10"/>
  <c r="BW96" i="10"/>
  <c r="BV96" i="10"/>
  <c r="BU96" i="10"/>
  <c r="BT96" i="10"/>
  <c r="BS96" i="10"/>
  <c r="BR96" i="10"/>
  <c r="BQ96" i="10"/>
  <c r="BP96" i="10"/>
  <c r="BO96" i="10"/>
  <c r="BN96" i="10"/>
  <c r="BM96" i="10"/>
  <c r="BL96" i="10"/>
  <c r="BK96" i="10"/>
  <c r="BJ96" i="10"/>
  <c r="AK96" i="10"/>
  <c r="BW95" i="10"/>
  <c r="BV95" i="10"/>
  <c r="BU95" i="10"/>
  <c r="BT95" i="10"/>
  <c r="BS95" i="10"/>
  <c r="BR95" i="10"/>
  <c r="BQ95" i="10"/>
  <c r="BP95" i="10"/>
  <c r="BO95" i="10"/>
  <c r="BN95" i="10"/>
  <c r="BM95" i="10"/>
  <c r="BL95" i="10"/>
  <c r="BK95" i="10"/>
  <c r="BJ95" i="10"/>
  <c r="AK95" i="10"/>
  <c r="BW94" i="10"/>
  <c r="BV94" i="10"/>
  <c r="BU94" i="10"/>
  <c r="BT94" i="10"/>
  <c r="BS94" i="10"/>
  <c r="BR94" i="10"/>
  <c r="BQ94" i="10"/>
  <c r="BP94" i="10"/>
  <c r="BO94" i="10"/>
  <c r="BN94" i="10"/>
  <c r="BM94" i="10"/>
  <c r="BL94" i="10"/>
  <c r="BK94" i="10"/>
  <c r="BJ94" i="10"/>
  <c r="AK94" i="10"/>
  <c r="BW93" i="10"/>
  <c r="BV93" i="10"/>
  <c r="BU93" i="10"/>
  <c r="BT93" i="10"/>
  <c r="BS93" i="10"/>
  <c r="BR93" i="10"/>
  <c r="BQ93" i="10"/>
  <c r="BP93" i="10"/>
  <c r="BO93" i="10"/>
  <c r="BN93" i="10"/>
  <c r="BM93" i="10"/>
  <c r="BL93" i="10"/>
  <c r="BK93" i="10"/>
  <c r="BJ93" i="10"/>
  <c r="AK93" i="10"/>
  <c r="BW92" i="10"/>
  <c r="BV92" i="10"/>
  <c r="BU92" i="10"/>
  <c r="BT92" i="10"/>
  <c r="BS92" i="10"/>
  <c r="BR92" i="10"/>
  <c r="BQ92" i="10"/>
  <c r="BP92" i="10"/>
  <c r="BO92" i="10"/>
  <c r="BN92" i="10"/>
  <c r="BM92" i="10"/>
  <c r="BL92" i="10"/>
  <c r="BK92" i="10"/>
  <c r="BJ92" i="10"/>
  <c r="AK92" i="10"/>
  <c r="BW91" i="10"/>
  <c r="BV91" i="10"/>
  <c r="BU91" i="10"/>
  <c r="BT91" i="10"/>
  <c r="BS91" i="10"/>
  <c r="BR91" i="10"/>
  <c r="BQ91" i="10"/>
  <c r="BP91" i="10"/>
  <c r="BO91" i="10"/>
  <c r="BN91" i="10"/>
  <c r="BM91" i="10"/>
  <c r="BL91" i="10"/>
  <c r="BK91" i="10"/>
  <c r="BJ91" i="10"/>
  <c r="AK91" i="10"/>
  <c r="BW90" i="10"/>
  <c r="BV90" i="10"/>
  <c r="BU90" i="10"/>
  <c r="BT90" i="10"/>
  <c r="BS90" i="10"/>
  <c r="BR90" i="10"/>
  <c r="BQ90" i="10"/>
  <c r="BP90" i="10"/>
  <c r="BO90" i="10"/>
  <c r="BN90" i="10"/>
  <c r="BM90" i="10"/>
  <c r="BL90" i="10"/>
  <c r="BK90" i="10"/>
  <c r="BJ90" i="10"/>
  <c r="AK90" i="10"/>
  <c r="BW89" i="10"/>
  <c r="BV89" i="10"/>
  <c r="BU89" i="10"/>
  <c r="BT89" i="10"/>
  <c r="BS89" i="10"/>
  <c r="BR89" i="10"/>
  <c r="BQ89" i="10"/>
  <c r="BP89" i="10"/>
  <c r="BO89" i="10"/>
  <c r="BN89" i="10"/>
  <c r="BM89" i="10"/>
  <c r="BL89" i="10"/>
  <c r="BK89" i="10"/>
  <c r="BJ89" i="10"/>
  <c r="AK89" i="10"/>
  <c r="BW88" i="10"/>
  <c r="BV88" i="10"/>
  <c r="BU88" i="10"/>
  <c r="BT88" i="10"/>
  <c r="BS88" i="10"/>
  <c r="BR88" i="10"/>
  <c r="BQ88" i="10"/>
  <c r="BP88" i="10"/>
  <c r="BO88" i="10"/>
  <c r="BN88" i="10"/>
  <c r="BM88" i="10"/>
  <c r="BL88" i="10"/>
  <c r="BK88" i="10"/>
  <c r="BJ88" i="10"/>
  <c r="AK88" i="10"/>
  <c r="BW87" i="10"/>
  <c r="BV87" i="10"/>
  <c r="BU87" i="10"/>
  <c r="BT87" i="10"/>
  <c r="BS87" i="10"/>
  <c r="BR87" i="10"/>
  <c r="BQ87" i="10"/>
  <c r="BP87" i="10"/>
  <c r="BO87" i="10"/>
  <c r="BN87" i="10"/>
  <c r="BM87" i="10"/>
  <c r="BL87" i="10"/>
  <c r="BK87" i="10"/>
  <c r="BJ87" i="10"/>
  <c r="AK87" i="10"/>
  <c r="BW86" i="10"/>
  <c r="BV86" i="10"/>
  <c r="BU86" i="10"/>
  <c r="BT86" i="10"/>
  <c r="BS86" i="10"/>
  <c r="BR86" i="10"/>
  <c r="BQ86" i="10"/>
  <c r="BP86" i="10"/>
  <c r="BO86" i="10"/>
  <c r="BN86" i="10"/>
  <c r="BM86" i="10"/>
  <c r="BL86" i="10"/>
  <c r="BK86" i="10"/>
  <c r="BJ86" i="10"/>
  <c r="AK86" i="10"/>
  <c r="BW85" i="10"/>
  <c r="BV85" i="10"/>
  <c r="BU85" i="10"/>
  <c r="BT85" i="10"/>
  <c r="BS85" i="10"/>
  <c r="BR85" i="10"/>
  <c r="BQ85" i="10"/>
  <c r="BP85" i="10"/>
  <c r="BO85" i="10"/>
  <c r="BN85" i="10"/>
  <c r="BM85" i="10"/>
  <c r="BL85" i="10"/>
  <c r="BK85" i="10"/>
  <c r="BJ85" i="10"/>
  <c r="AK85" i="10"/>
  <c r="BW84" i="10"/>
  <c r="BV84" i="10"/>
  <c r="BU84" i="10"/>
  <c r="BT84" i="10"/>
  <c r="BS84" i="10"/>
  <c r="BR84" i="10"/>
  <c r="BQ84" i="10"/>
  <c r="BP84" i="10"/>
  <c r="BO84" i="10"/>
  <c r="BN84" i="10"/>
  <c r="BM84" i="10"/>
  <c r="BL84" i="10"/>
  <c r="BK84" i="10"/>
  <c r="BJ84" i="10"/>
  <c r="AK84" i="10"/>
  <c r="BW83" i="10"/>
  <c r="BV83" i="10"/>
  <c r="BU83" i="10"/>
  <c r="BT83" i="10"/>
  <c r="BS83" i="10"/>
  <c r="BR83" i="10"/>
  <c r="BQ83" i="10"/>
  <c r="BP83" i="10"/>
  <c r="BO83" i="10"/>
  <c r="BN83" i="10"/>
  <c r="BM83" i="10"/>
  <c r="BL83" i="10"/>
  <c r="BK83" i="10"/>
  <c r="BJ83" i="10"/>
  <c r="AK83" i="10"/>
  <c r="BW82" i="10"/>
  <c r="BV82" i="10"/>
  <c r="BU82" i="10"/>
  <c r="BT82" i="10"/>
  <c r="BS82" i="10"/>
  <c r="BR82" i="10"/>
  <c r="BQ82" i="10"/>
  <c r="BP82" i="10"/>
  <c r="BO82" i="10"/>
  <c r="BN82" i="10"/>
  <c r="BM82" i="10"/>
  <c r="BL82" i="10"/>
  <c r="BK82" i="10"/>
  <c r="BJ82" i="10"/>
  <c r="AK82" i="10"/>
  <c r="BW81" i="10"/>
  <c r="BV81" i="10"/>
  <c r="BU81" i="10"/>
  <c r="BT81" i="10"/>
  <c r="BS81" i="10"/>
  <c r="BR81" i="10"/>
  <c r="BQ81" i="10"/>
  <c r="BP81" i="10"/>
  <c r="BO81" i="10"/>
  <c r="BN81" i="10"/>
  <c r="BM81" i="10"/>
  <c r="BL81" i="10"/>
  <c r="BK81" i="10"/>
  <c r="BJ81" i="10"/>
  <c r="AK81" i="10"/>
  <c r="BW80" i="10"/>
  <c r="BV80" i="10"/>
  <c r="BU80" i="10"/>
  <c r="BT80" i="10"/>
  <c r="BS80" i="10"/>
  <c r="BR80" i="10"/>
  <c r="BQ80" i="10"/>
  <c r="BP80" i="10"/>
  <c r="BO80" i="10"/>
  <c r="BN80" i="10"/>
  <c r="BM80" i="10"/>
  <c r="BL80" i="10"/>
  <c r="BK80" i="10"/>
  <c r="BJ80" i="10"/>
  <c r="AK80" i="10"/>
  <c r="BW79" i="10"/>
  <c r="BV79" i="10"/>
  <c r="BU79" i="10"/>
  <c r="BT79" i="10"/>
  <c r="BS79" i="10"/>
  <c r="BR79" i="10"/>
  <c r="BQ79" i="10"/>
  <c r="BP79" i="10"/>
  <c r="BO79" i="10"/>
  <c r="BN79" i="10"/>
  <c r="BM79" i="10"/>
  <c r="BL79" i="10"/>
  <c r="BK79" i="10"/>
  <c r="BJ79" i="10"/>
  <c r="AK79" i="10"/>
  <c r="BW78" i="10"/>
  <c r="BV78" i="10"/>
  <c r="BU78" i="10"/>
  <c r="BT78" i="10"/>
  <c r="BS78" i="10"/>
  <c r="BR78" i="10"/>
  <c r="BQ78" i="10"/>
  <c r="BP78" i="10"/>
  <c r="BO78" i="10"/>
  <c r="BN78" i="10"/>
  <c r="BM78" i="10"/>
  <c r="BL78" i="10"/>
  <c r="BK78" i="10"/>
  <c r="BJ78" i="10"/>
  <c r="AK78" i="10"/>
  <c r="BW77" i="10"/>
  <c r="BV77" i="10"/>
  <c r="BU77" i="10"/>
  <c r="BT77" i="10"/>
  <c r="BS77" i="10"/>
  <c r="BR77" i="10"/>
  <c r="BQ77" i="10"/>
  <c r="BP77" i="10"/>
  <c r="BO77" i="10"/>
  <c r="BN77" i="10"/>
  <c r="BM77" i="10"/>
  <c r="BL77" i="10"/>
  <c r="BK77" i="10"/>
  <c r="BJ77" i="10"/>
  <c r="AK77" i="10"/>
  <c r="BW76" i="10"/>
  <c r="BV76" i="10"/>
  <c r="BU76" i="10"/>
  <c r="BT76" i="10"/>
  <c r="BS76" i="10"/>
  <c r="BR76" i="10"/>
  <c r="BQ76" i="10"/>
  <c r="BP76" i="10"/>
  <c r="BO76" i="10"/>
  <c r="BN76" i="10"/>
  <c r="BM76" i="10"/>
  <c r="BL76" i="10"/>
  <c r="BK76" i="10"/>
  <c r="BJ76" i="10"/>
  <c r="AK76" i="10"/>
  <c r="BW75" i="10"/>
  <c r="BV75" i="10"/>
  <c r="BU75" i="10"/>
  <c r="BT75" i="10"/>
  <c r="BS75" i="10"/>
  <c r="BR75" i="10"/>
  <c r="BQ75" i="10"/>
  <c r="BP75" i="10"/>
  <c r="BO75" i="10"/>
  <c r="BN75" i="10"/>
  <c r="BM75" i="10"/>
  <c r="BL75" i="10"/>
  <c r="BK75" i="10"/>
  <c r="BJ75" i="10"/>
  <c r="AK75" i="10"/>
  <c r="BW74" i="10"/>
  <c r="BV74" i="10"/>
  <c r="BU74" i="10"/>
  <c r="BT74" i="10"/>
  <c r="BS74" i="10"/>
  <c r="BR74" i="10"/>
  <c r="BQ74" i="10"/>
  <c r="BP74" i="10"/>
  <c r="BO74" i="10"/>
  <c r="BN74" i="10"/>
  <c r="BM74" i="10"/>
  <c r="BL74" i="10"/>
  <c r="BK74" i="10"/>
  <c r="BJ74" i="10"/>
  <c r="AK74" i="10"/>
  <c r="BW73" i="10"/>
  <c r="BV73" i="10"/>
  <c r="BU73" i="10"/>
  <c r="BT73" i="10"/>
  <c r="BS73" i="10"/>
  <c r="BR73" i="10"/>
  <c r="BQ73" i="10"/>
  <c r="BP73" i="10"/>
  <c r="BO73" i="10"/>
  <c r="BN73" i="10"/>
  <c r="BM73" i="10"/>
  <c r="BL73" i="10"/>
  <c r="BK73" i="10"/>
  <c r="BJ73" i="10"/>
  <c r="AK73" i="10"/>
  <c r="BW72" i="10"/>
  <c r="BV72" i="10"/>
  <c r="BU72" i="10"/>
  <c r="BT72" i="10"/>
  <c r="BS72" i="10"/>
  <c r="BR72" i="10"/>
  <c r="BQ72" i="10"/>
  <c r="BP72" i="10"/>
  <c r="BO72" i="10"/>
  <c r="BN72" i="10"/>
  <c r="BM72" i="10"/>
  <c r="BL72" i="10"/>
  <c r="BK72" i="10"/>
  <c r="BJ72" i="10"/>
  <c r="AK72" i="10"/>
  <c r="BW71" i="10"/>
  <c r="BV71" i="10"/>
  <c r="BU71" i="10"/>
  <c r="BT71" i="10"/>
  <c r="BS71" i="10"/>
  <c r="BR71" i="10"/>
  <c r="BQ71" i="10"/>
  <c r="BP71" i="10"/>
  <c r="BO71" i="10"/>
  <c r="BN71" i="10"/>
  <c r="BM71" i="10"/>
  <c r="BL71" i="10"/>
  <c r="BK71" i="10"/>
  <c r="BJ71" i="10"/>
  <c r="AK71" i="10"/>
  <c r="BW70" i="10"/>
  <c r="BV70" i="10"/>
  <c r="BU70" i="10"/>
  <c r="BT70" i="10"/>
  <c r="BS70" i="10"/>
  <c r="BR70" i="10"/>
  <c r="BQ70" i="10"/>
  <c r="BP70" i="10"/>
  <c r="BO70" i="10"/>
  <c r="BN70" i="10"/>
  <c r="BM70" i="10"/>
  <c r="BL70" i="10"/>
  <c r="BK70" i="10"/>
  <c r="BJ70" i="10"/>
  <c r="AK70" i="10"/>
  <c r="BW69" i="10"/>
  <c r="BV69" i="10"/>
  <c r="BU69" i="10"/>
  <c r="BT69" i="10"/>
  <c r="BS69" i="10"/>
  <c r="BR69" i="10"/>
  <c r="BQ69" i="10"/>
  <c r="BP69" i="10"/>
  <c r="BO69" i="10"/>
  <c r="BN69" i="10"/>
  <c r="BM69" i="10"/>
  <c r="BL69" i="10"/>
  <c r="BK69" i="10"/>
  <c r="BJ69" i="10"/>
  <c r="AK69" i="10"/>
  <c r="BW68" i="10"/>
  <c r="BV68" i="10"/>
  <c r="BU68" i="10"/>
  <c r="BT68" i="10"/>
  <c r="BS68" i="10"/>
  <c r="BR68" i="10"/>
  <c r="BQ68" i="10"/>
  <c r="BP68" i="10"/>
  <c r="BO68" i="10"/>
  <c r="BN68" i="10"/>
  <c r="BM68" i="10"/>
  <c r="BL68" i="10"/>
  <c r="BK68" i="10"/>
  <c r="BJ68" i="10"/>
  <c r="AK68" i="10"/>
  <c r="BW67" i="10"/>
  <c r="BV67" i="10"/>
  <c r="BU67" i="10"/>
  <c r="BT67" i="10"/>
  <c r="BS67" i="10"/>
  <c r="BR67" i="10"/>
  <c r="BQ67" i="10"/>
  <c r="BP67" i="10"/>
  <c r="BO67" i="10"/>
  <c r="BN67" i="10"/>
  <c r="BM67" i="10"/>
  <c r="BL67" i="10"/>
  <c r="BK67" i="10"/>
  <c r="BJ67" i="10"/>
  <c r="AK67" i="10"/>
  <c r="BW66" i="10"/>
  <c r="BV66" i="10"/>
  <c r="BU66" i="10"/>
  <c r="BT66" i="10"/>
  <c r="BS66" i="10"/>
  <c r="BR66" i="10"/>
  <c r="BQ66" i="10"/>
  <c r="BP66" i="10"/>
  <c r="BO66" i="10"/>
  <c r="BN66" i="10"/>
  <c r="BM66" i="10"/>
  <c r="BL66" i="10"/>
  <c r="BK66" i="10"/>
  <c r="BJ66" i="10"/>
  <c r="AK66" i="10"/>
  <c r="BW65" i="10"/>
  <c r="BV65" i="10"/>
  <c r="BU65" i="10"/>
  <c r="BT65" i="10"/>
  <c r="BS65" i="10"/>
  <c r="BR65" i="10"/>
  <c r="BQ65" i="10"/>
  <c r="BP65" i="10"/>
  <c r="BO65" i="10"/>
  <c r="BN65" i="10"/>
  <c r="BM65" i="10"/>
  <c r="BL65" i="10"/>
  <c r="BK65" i="10"/>
  <c r="BJ65" i="10"/>
  <c r="AK65" i="10"/>
  <c r="BW64" i="10"/>
  <c r="BV64" i="10"/>
  <c r="BU64" i="10"/>
  <c r="BT64" i="10"/>
  <c r="BS64" i="10"/>
  <c r="BR64" i="10"/>
  <c r="BQ64" i="10"/>
  <c r="BP64" i="10"/>
  <c r="BO64" i="10"/>
  <c r="BN64" i="10"/>
  <c r="BM64" i="10"/>
  <c r="BL64" i="10"/>
  <c r="BK64" i="10"/>
  <c r="BJ64" i="10"/>
  <c r="AK64" i="10"/>
  <c r="BW63" i="10"/>
  <c r="BV63" i="10"/>
  <c r="BU63" i="10"/>
  <c r="BT63" i="10"/>
  <c r="BS63" i="10"/>
  <c r="BR63" i="10"/>
  <c r="BQ63" i="10"/>
  <c r="BP63" i="10"/>
  <c r="BO63" i="10"/>
  <c r="BN63" i="10"/>
  <c r="BM63" i="10"/>
  <c r="BL63" i="10"/>
  <c r="BK63" i="10"/>
  <c r="BJ63" i="10"/>
  <c r="AK63" i="10"/>
  <c r="BW62" i="10"/>
  <c r="BV62" i="10"/>
  <c r="BU62" i="10"/>
  <c r="BT62" i="10"/>
  <c r="BS62" i="10"/>
  <c r="BR62" i="10"/>
  <c r="BQ62" i="10"/>
  <c r="BP62" i="10"/>
  <c r="BO62" i="10"/>
  <c r="BN62" i="10"/>
  <c r="BM62" i="10"/>
  <c r="BL62" i="10"/>
  <c r="BK62" i="10"/>
  <c r="BJ62" i="10"/>
  <c r="AK62" i="10"/>
  <c r="BW61" i="10"/>
  <c r="BV61" i="10"/>
  <c r="BU61" i="10"/>
  <c r="BT61" i="10"/>
  <c r="BS61" i="10"/>
  <c r="BR61" i="10"/>
  <c r="BQ61" i="10"/>
  <c r="BP61" i="10"/>
  <c r="BO61" i="10"/>
  <c r="BN61" i="10"/>
  <c r="BM61" i="10"/>
  <c r="BL61" i="10"/>
  <c r="BK61" i="10"/>
  <c r="BJ61" i="10"/>
  <c r="AK61" i="10"/>
  <c r="BW60" i="10"/>
  <c r="BV60" i="10"/>
  <c r="BU60" i="10"/>
  <c r="BT60" i="10"/>
  <c r="BS60" i="10"/>
  <c r="BR60" i="10"/>
  <c r="BQ60" i="10"/>
  <c r="BP60" i="10"/>
  <c r="BO60" i="10"/>
  <c r="BN60" i="10"/>
  <c r="BM60" i="10"/>
  <c r="BL60" i="10"/>
  <c r="BK60" i="10"/>
  <c r="BJ60" i="10"/>
  <c r="AK60" i="10"/>
  <c r="BW59" i="10"/>
  <c r="BV59" i="10"/>
  <c r="BU59" i="10"/>
  <c r="BT59" i="10"/>
  <c r="BS59" i="10"/>
  <c r="BR59" i="10"/>
  <c r="BQ59" i="10"/>
  <c r="BP59" i="10"/>
  <c r="BO59" i="10"/>
  <c r="BN59" i="10"/>
  <c r="BM59" i="10"/>
  <c r="BL59" i="10"/>
  <c r="BK59" i="10"/>
  <c r="BJ59" i="10"/>
  <c r="AK59" i="10"/>
  <c r="BW58" i="10"/>
  <c r="BV58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AK58" i="10"/>
  <c r="BW57" i="10"/>
  <c r="BV57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AK57" i="10"/>
  <c r="BW56" i="10"/>
  <c r="BV56" i="10"/>
  <c r="BU56" i="10"/>
  <c r="BT56" i="10"/>
  <c r="BS56" i="10"/>
  <c r="BR56" i="10"/>
  <c r="BQ56" i="10"/>
  <c r="BP56" i="10"/>
  <c r="BO56" i="10"/>
  <c r="BN56" i="10"/>
  <c r="BM56" i="10"/>
  <c r="BL56" i="10"/>
  <c r="BK56" i="10"/>
  <c r="BJ56" i="10"/>
  <c r="AK56" i="10"/>
  <c r="BW55" i="10"/>
  <c r="BV55" i="10"/>
  <c r="BU55" i="10"/>
  <c r="BT55" i="10"/>
  <c r="BS55" i="10"/>
  <c r="BR55" i="10"/>
  <c r="BQ55" i="10"/>
  <c r="BP55" i="10"/>
  <c r="BO55" i="10"/>
  <c r="BN55" i="10"/>
  <c r="BM55" i="10"/>
  <c r="BL55" i="10"/>
  <c r="BK55" i="10"/>
  <c r="BJ55" i="10"/>
  <c r="AK55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AK54" i="10"/>
  <c r="BW53" i="10"/>
  <c r="BV53" i="10"/>
  <c r="BU53" i="10"/>
  <c r="BT53" i="10"/>
  <c r="BS53" i="10"/>
  <c r="BR53" i="10"/>
  <c r="BQ53" i="10"/>
  <c r="BP53" i="10"/>
  <c r="BO53" i="10"/>
  <c r="BN53" i="10"/>
  <c r="BM53" i="10"/>
  <c r="BL53" i="10"/>
  <c r="BK53" i="10"/>
  <c r="BJ53" i="10"/>
  <c r="AK53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AK52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AK51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AK50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AK49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AK48" i="10"/>
  <c r="BW47" i="10"/>
  <c r="BV47" i="10"/>
  <c r="BU47" i="10"/>
  <c r="BT47" i="10"/>
  <c r="BS47" i="10"/>
  <c r="BR47" i="10"/>
  <c r="BQ47" i="10"/>
  <c r="BP47" i="10"/>
  <c r="BO47" i="10"/>
  <c r="BN47" i="10"/>
  <c r="BM47" i="10"/>
  <c r="BL47" i="10"/>
  <c r="BK47" i="10"/>
  <c r="BJ47" i="10"/>
  <c r="AK47" i="10"/>
  <c r="BW46" i="10"/>
  <c r="BV46" i="10"/>
  <c r="BU46" i="10"/>
  <c r="BT46" i="10"/>
  <c r="BS46" i="10"/>
  <c r="BR46" i="10"/>
  <c r="BQ46" i="10"/>
  <c r="BP46" i="10"/>
  <c r="BO46" i="10"/>
  <c r="BN46" i="10"/>
  <c r="BM46" i="10"/>
  <c r="BL46" i="10"/>
  <c r="BK46" i="10"/>
  <c r="BJ46" i="10"/>
  <c r="AK46" i="10"/>
  <c r="BW45" i="10"/>
  <c r="BV45" i="10"/>
  <c r="BU45" i="10"/>
  <c r="BT45" i="10"/>
  <c r="BS45" i="10"/>
  <c r="BR45" i="10"/>
  <c r="BQ45" i="10"/>
  <c r="BP45" i="10"/>
  <c r="BO45" i="10"/>
  <c r="BN45" i="10"/>
  <c r="BM45" i="10"/>
  <c r="BL45" i="10"/>
  <c r="BK45" i="10"/>
  <c r="BJ45" i="10"/>
  <c r="AK45" i="10"/>
  <c r="BW44" i="10"/>
  <c r="BV44" i="10"/>
  <c r="BU44" i="10"/>
  <c r="BT44" i="10"/>
  <c r="BS44" i="10"/>
  <c r="BR44" i="10"/>
  <c r="BQ44" i="10"/>
  <c r="BP44" i="10"/>
  <c r="BO44" i="10"/>
  <c r="BN44" i="10"/>
  <c r="BM44" i="10"/>
  <c r="BL44" i="10"/>
  <c r="BK44" i="10"/>
  <c r="BJ44" i="10"/>
  <c r="AK44" i="10"/>
  <c r="BW43" i="10"/>
  <c r="BV43" i="10"/>
  <c r="BU43" i="10"/>
  <c r="BT43" i="10"/>
  <c r="BS43" i="10"/>
  <c r="BR43" i="10"/>
  <c r="BQ43" i="10"/>
  <c r="BP43" i="10"/>
  <c r="BO43" i="10"/>
  <c r="BN43" i="10"/>
  <c r="BM43" i="10"/>
  <c r="BL43" i="10"/>
  <c r="BK43" i="10"/>
  <c r="BJ43" i="10"/>
  <c r="AK43" i="10"/>
  <c r="BW42" i="10"/>
  <c r="BV42" i="10"/>
  <c r="BU42" i="10"/>
  <c r="BT42" i="10"/>
  <c r="BS42" i="10"/>
  <c r="BR42" i="10"/>
  <c r="BQ42" i="10"/>
  <c r="BP42" i="10"/>
  <c r="BO42" i="10"/>
  <c r="BN42" i="10"/>
  <c r="BM42" i="10"/>
  <c r="BL42" i="10"/>
  <c r="BK42" i="10"/>
  <c r="BJ42" i="10"/>
  <c r="AK42" i="10"/>
  <c r="BW41" i="10"/>
  <c r="BV41" i="10"/>
  <c r="BU41" i="10"/>
  <c r="BT41" i="10"/>
  <c r="BS41" i="10"/>
  <c r="BR41" i="10"/>
  <c r="BQ41" i="10"/>
  <c r="BP41" i="10"/>
  <c r="BO41" i="10"/>
  <c r="BN41" i="10"/>
  <c r="BM41" i="10"/>
  <c r="BL41" i="10"/>
  <c r="BK41" i="10"/>
  <c r="BJ41" i="10"/>
  <c r="AK41" i="10"/>
  <c r="BW40" i="10"/>
  <c r="BV40" i="10"/>
  <c r="BU40" i="10"/>
  <c r="BT40" i="10"/>
  <c r="BS40" i="10"/>
  <c r="BR40" i="10"/>
  <c r="BQ40" i="10"/>
  <c r="BP40" i="10"/>
  <c r="BO40" i="10"/>
  <c r="BN40" i="10"/>
  <c r="BM40" i="10"/>
  <c r="BL40" i="10"/>
  <c r="BK40" i="10"/>
  <c r="BJ40" i="10"/>
  <c r="AK40" i="10"/>
  <c r="BW39" i="10"/>
  <c r="BV39" i="10"/>
  <c r="BU39" i="10"/>
  <c r="BT39" i="10"/>
  <c r="BS39" i="10"/>
  <c r="BR39" i="10"/>
  <c r="BQ39" i="10"/>
  <c r="BP39" i="10"/>
  <c r="BO39" i="10"/>
  <c r="BN39" i="10"/>
  <c r="BM39" i="10"/>
  <c r="BL39" i="10"/>
  <c r="BK39" i="10"/>
  <c r="BJ39" i="10"/>
  <c r="AK39" i="10"/>
  <c r="BW38" i="10"/>
  <c r="BV38" i="10"/>
  <c r="BU38" i="10"/>
  <c r="BT38" i="10"/>
  <c r="BS38" i="10"/>
  <c r="BR38" i="10"/>
  <c r="BQ38" i="10"/>
  <c r="BP38" i="10"/>
  <c r="BO38" i="10"/>
  <c r="BN38" i="10"/>
  <c r="BM38" i="10"/>
  <c r="BL38" i="10"/>
  <c r="BK38" i="10"/>
  <c r="BJ38" i="10"/>
  <c r="AK38" i="10"/>
  <c r="BW37" i="10"/>
  <c r="BV37" i="10"/>
  <c r="BU37" i="10"/>
  <c r="BT37" i="10"/>
  <c r="BS37" i="10"/>
  <c r="BR37" i="10"/>
  <c r="BQ37" i="10"/>
  <c r="BP37" i="10"/>
  <c r="BO37" i="10"/>
  <c r="BN37" i="10"/>
  <c r="BM37" i="10"/>
  <c r="BL37" i="10"/>
  <c r="BK37" i="10"/>
  <c r="BJ37" i="10"/>
  <c r="AK37" i="10"/>
  <c r="BW36" i="10"/>
  <c r="BV36" i="10"/>
  <c r="BU36" i="10"/>
  <c r="BT36" i="10"/>
  <c r="BS36" i="10"/>
  <c r="BR36" i="10"/>
  <c r="BQ36" i="10"/>
  <c r="BP36" i="10"/>
  <c r="BO36" i="10"/>
  <c r="BN36" i="10"/>
  <c r="BM36" i="10"/>
  <c r="BL36" i="10"/>
  <c r="BK36" i="10"/>
  <c r="BJ36" i="10"/>
  <c r="AK36" i="10"/>
  <c r="BW35" i="10"/>
  <c r="BV35" i="10"/>
  <c r="BU35" i="10"/>
  <c r="BT35" i="10"/>
  <c r="BS35" i="10"/>
  <c r="BR35" i="10"/>
  <c r="BQ35" i="10"/>
  <c r="BP35" i="10"/>
  <c r="BO35" i="10"/>
  <c r="BN35" i="10"/>
  <c r="BM35" i="10"/>
  <c r="BL35" i="10"/>
  <c r="BK35" i="10"/>
  <c r="BJ35" i="10"/>
  <c r="AK35" i="10"/>
  <c r="BW34" i="10"/>
  <c r="BV34" i="10"/>
  <c r="BU34" i="10"/>
  <c r="BT34" i="10"/>
  <c r="BS34" i="10"/>
  <c r="BR34" i="10"/>
  <c r="BQ34" i="10"/>
  <c r="BP34" i="10"/>
  <c r="BO34" i="10"/>
  <c r="BN34" i="10"/>
  <c r="BM34" i="10"/>
  <c r="BL34" i="10"/>
  <c r="BK34" i="10"/>
  <c r="BJ34" i="10"/>
  <c r="AK34" i="10"/>
  <c r="BW33" i="10"/>
  <c r="BV33" i="10"/>
  <c r="BU33" i="10"/>
  <c r="BT33" i="10"/>
  <c r="BS33" i="10"/>
  <c r="BR33" i="10"/>
  <c r="BQ33" i="10"/>
  <c r="BP33" i="10"/>
  <c r="BO33" i="10"/>
  <c r="BN33" i="10"/>
  <c r="BM33" i="10"/>
  <c r="BL33" i="10"/>
  <c r="BK33" i="10"/>
  <c r="BJ33" i="10"/>
  <c r="AK33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AK32" i="10"/>
  <c r="BW31" i="10"/>
  <c r="BV31" i="10"/>
  <c r="BU31" i="10"/>
  <c r="BT31" i="10"/>
  <c r="BS31" i="10"/>
  <c r="BR31" i="10"/>
  <c r="BQ31" i="10"/>
  <c r="BP31" i="10"/>
  <c r="BO31" i="10"/>
  <c r="BN31" i="10"/>
  <c r="BM31" i="10"/>
  <c r="BL31" i="10"/>
  <c r="BK31" i="10"/>
  <c r="BJ31" i="10"/>
  <c r="AK31" i="10"/>
  <c r="BW30" i="10"/>
  <c r="BV30" i="10"/>
  <c r="BU30" i="10"/>
  <c r="BT30" i="10"/>
  <c r="BS30" i="10"/>
  <c r="BR30" i="10"/>
  <c r="BQ30" i="10"/>
  <c r="BP30" i="10"/>
  <c r="BO30" i="10"/>
  <c r="BN30" i="10"/>
  <c r="BM30" i="10"/>
  <c r="BL30" i="10"/>
  <c r="BK30" i="10"/>
  <c r="BJ30" i="10"/>
  <c r="AK30" i="10"/>
  <c r="BW29" i="10"/>
  <c r="BV29" i="10"/>
  <c r="BU29" i="10"/>
  <c r="BT29" i="10"/>
  <c r="BS29" i="10"/>
  <c r="BR29" i="10"/>
  <c r="BQ29" i="10"/>
  <c r="BP29" i="10"/>
  <c r="BO29" i="10"/>
  <c r="BN29" i="10"/>
  <c r="BM29" i="10"/>
  <c r="BL29" i="10"/>
  <c r="BK29" i="10"/>
  <c r="BJ29" i="10"/>
  <c r="AK29" i="10"/>
  <c r="BW28" i="10"/>
  <c r="BV28" i="10"/>
  <c r="BU28" i="10"/>
  <c r="BT28" i="10"/>
  <c r="BS28" i="10"/>
  <c r="BR28" i="10"/>
  <c r="BQ28" i="10"/>
  <c r="BP28" i="10"/>
  <c r="BO28" i="10"/>
  <c r="BN28" i="10"/>
  <c r="BM28" i="10"/>
  <c r="BL28" i="10"/>
  <c r="BK28" i="10"/>
  <c r="BJ28" i="10"/>
  <c r="AK28" i="10"/>
  <c r="BW27" i="10"/>
  <c r="BV27" i="10"/>
  <c r="BU27" i="10"/>
  <c r="BT27" i="10"/>
  <c r="BS27" i="10"/>
  <c r="BR27" i="10"/>
  <c r="BQ27" i="10"/>
  <c r="BP27" i="10"/>
  <c r="BO27" i="10"/>
  <c r="BN27" i="10"/>
  <c r="BM27" i="10"/>
  <c r="BL27" i="10"/>
  <c r="BK27" i="10"/>
  <c r="BJ27" i="10"/>
  <c r="AK27" i="10"/>
  <c r="BW26" i="10"/>
  <c r="BV26" i="10"/>
  <c r="BU26" i="10"/>
  <c r="BT26" i="10"/>
  <c r="BS26" i="10"/>
  <c r="BR26" i="10"/>
  <c r="BQ26" i="10"/>
  <c r="BP26" i="10"/>
  <c r="BO26" i="10"/>
  <c r="BN26" i="10"/>
  <c r="BM26" i="10"/>
  <c r="BL26" i="10"/>
  <c r="BK26" i="10"/>
  <c r="BJ26" i="10"/>
  <c r="AK26" i="10"/>
  <c r="BW25" i="10"/>
  <c r="BV25" i="10"/>
  <c r="BU25" i="10"/>
  <c r="BT25" i="10"/>
  <c r="BS25" i="10"/>
  <c r="BR25" i="10"/>
  <c r="BQ25" i="10"/>
  <c r="BP25" i="10"/>
  <c r="BO25" i="10"/>
  <c r="BN25" i="10"/>
  <c r="BM25" i="10"/>
  <c r="BL25" i="10"/>
  <c r="BK25" i="10"/>
  <c r="BJ25" i="10"/>
  <c r="AK25" i="10"/>
  <c r="BW24" i="10"/>
  <c r="BV24" i="10"/>
  <c r="BU24" i="10"/>
  <c r="BT24" i="10"/>
  <c r="BS24" i="10"/>
  <c r="BR24" i="10"/>
  <c r="BQ24" i="10"/>
  <c r="BP24" i="10"/>
  <c r="BO24" i="10"/>
  <c r="BN24" i="10"/>
  <c r="BM24" i="10"/>
  <c r="BL24" i="10"/>
  <c r="BK24" i="10"/>
  <c r="BJ24" i="10"/>
  <c r="AK24" i="10"/>
  <c r="BW23" i="10"/>
  <c r="BV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AK23" i="10"/>
  <c r="BW22" i="10"/>
  <c r="BV22" i="10"/>
  <c r="BU22" i="10"/>
  <c r="BT22" i="10"/>
  <c r="BS22" i="10"/>
  <c r="BR22" i="10"/>
  <c r="BQ22" i="10"/>
  <c r="BP22" i="10"/>
  <c r="BO22" i="10"/>
  <c r="BN22" i="10"/>
  <c r="BM22" i="10"/>
  <c r="BL22" i="10"/>
  <c r="BK22" i="10"/>
  <c r="BJ22" i="10"/>
  <c r="AK22" i="10"/>
  <c r="BW21" i="10"/>
  <c r="BV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AK21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AK20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AK19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AK18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AK17" i="10"/>
  <c r="BW16" i="10"/>
  <c r="BV16" i="10"/>
  <c r="BU16" i="10"/>
  <c r="BT16" i="10"/>
  <c r="BS16" i="10"/>
  <c r="BR16" i="10"/>
  <c r="BQ16" i="10"/>
  <c r="BP16" i="10"/>
  <c r="BO16" i="10"/>
  <c r="BN16" i="10"/>
  <c r="BM16" i="10"/>
  <c r="BL16" i="10"/>
  <c r="BK16" i="10"/>
  <c r="BJ16" i="10"/>
  <c r="AK16" i="10"/>
  <c r="BW15" i="10"/>
  <c r="BV15" i="10"/>
  <c r="BU15" i="10"/>
  <c r="BT15" i="10"/>
  <c r="BS15" i="10"/>
  <c r="BR15" i="10"/>
  <c r="BQ15" i="10"/>
  <c r="BP15" i="10"/>
  <c r="BO15" i="10"/>
  <c r="BN15" i="10"/>
  <c r="BM15" i="10"/>
  <c r="BL15" i="10"/>
  <c r="BK15" i="10"/>
  <c r="BJ15" i="10"/>
  <c r="AK15" i="10"/>
  <c r="BW14" i="10"/>
  <c r="BV14" i="10"/>
  <c r="BU14" i="10"/>
  <c r="BT14" i="10"/>
  <c r="BS14" i="10"/>
  <c r="BR14" i="10"/>
  <c r="BQ14" i="10"/>
  <c r="BP14" i="10"/>
  <c r="BO14" i="10"/>
  <c r="BN14" i="10"/>
  <c r="BM14" i="10"/>
  <c r="BL14" i="10"/>
  <c r="BK14" i="10"/>
  <c r="BJ14" i="10"/>
  <c r="AK14" i="10"/>
  <c r="BW13" i="10"/>
  <c r="BV13" i="10"/>
  <c r="BU13" i="10"/>
  <c r="BT13" i="10"/>
  <c r="BS13" i="10"/>
  <c r="BR13" i="10"/>
  <c r="BQ13" i="10"/>
  <c r="BP13" i="10"/>
  <c r="BO13" i="10"/>
  <c r="BN13" i="10"/>
  <c r="BM13" i="10"/>
  <c r="BL13" i="10"/>
  <c r="BK13" i="10"/>
  <c r="BJ13" i="10"/>
  <c r="AK13" i="10"/>
  <c r="BW12" i="10"/>
  <c r="BV12" i="10"/>
  <c r="BU12" i="10"/>
  <c r="BT12" i="10"/>
  <c r="BS12" i="10"/>
  <c r="BR12" i="10"/>
  <c r="BQ12" i="10"/>
  <c r="BP12" i="10"/>
  <c r="BO12" i="10"/>
  <c r="BN12" i="10"/>
  <c r="BM12" i="10"/>
  <c r="BL12" i="10"/>
  <c r="BK12" i="10"/>
  <c r="BJ12" i="10"/>
  <c r="AK12" i="10"/>
  <c r="BW11" i="10"/>
  <c r="BV11" i="10"/>
  <c r="BU11" i="10"/>
  <c r="BT11" i="10"/>
  <c r="BS11" i="10"/>
  <c r="BR11" i="10"/>
  <c r="BQ11" i="10"/>
  <c r="BP11" i="10"/>
  <c r="BO11" i="10"/>
  <c r="BN11" i="10"/>
  <c r="BM11" i="10"/>
  <c r="BL11" i="10"/>
  <c r="BK11" i="10"/>
  <c r="BJ11" i="10"/>
  <c r="AK11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AK10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AK9" i="10"/>
  <c r="BW8" i="10"/>
  <c r="BV8" i="10"/>
  <c r="BU8" i="10"/>
  <c r="BT8" i="10"/>
  <c r="BS8" i="10"/>
  <c r="BR8" i="10"/>
  <c r="BQ8" i="10"/>
  <c r="BP8" i="10"/>
  <c r="BO8" i="10"/>
  <c r="BN8" i="10"/>
  <c r="BM8" i="10"/>
  <c r="BL8" i="10"/>
  <c r="BK8" i="10"/>
  <c r="BJ8" i="10"/>
  <c r="AK8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AK7" i="10"/>
  <c r="BW6" i="10"/>
  <c r="BV6" i="10"/>
  <c r="BU6" i="10"/>
  <c r="BT6" i="10"/>
  <c r="BS6" i="10"/>
  <c r="BR6" i="10"/>
  <c r="BQ6" i="10"/>
  <c r="BP6" i="10"/>
  <c r="BO6" i="10"/>
  <c r="BN6" i="10"/>
  <c r="BM6" i="10"/>
  <c r="BL6" i="10"/>
  <c r="BK6" i="10"/>
  <c r="BJ6" i="10"/>
  <c r="AK6" i="10"/>
  <c r="BW5" i="10"/>
  <c r="BV5" i="10"/>
  <c r="BU5" i="10"/>
  <c r="BT5" i="10"/>
  <c r="BS5" i="10"/>
  <c r="BR5" i="10"/>
  <c r="BQ5" i="10"/>
  <c r="BP5" i="10"/>
  <c r="BO5" i="10"/>
  <c r="BN5" i="10"/>
  <c r="BM5" i="10"/>
  <c r="BL5" i="10"/>
  <c r="BK5" i="10"/>
  <c r="BJ5" i="10"/>
  <c r="AK5" i="10"/>
  <c r="BW4" i="10"/>
  <c r="BV4" i="10"/>
  <c r="BU4" i="10"/>
  <c r="BT4" i="10"/>
  <c r="BS4" i="10"/>
  <c r="BR4" i="10"/>
  <c r="BQ4" i="10"/>
  <c r="BP4" i="10"/>
  <c r="BO4" i="10"/>
  <c r="BN4" i="10"/>
  <c r="BM4" i="10"/>
  <c r="BL4" i="10"/>
  <c r="BK4" i="10"/>
  <c r="BJ4" i="10"/>
  <c r="AK4" i="10"/>
</calcChain>
</file>

<file path=xl/sharedStrings.xml><?xml version="1.0" encoding="utf-8"?>
<sst xmlns="http://schemas.openxmlformats.org/spreadsheetml/2006/main" count="1412" uniqueCount="641">
  <si>
    <t>CoO</t>
  </si>
  <si>
    <t>NiO</t>
  </si>
  <si>
    <t>Total</t>
  </si>
  <si>
    <t>MgO</t>
  </si>
  <si>
    <t>CaO</t>
  </si>
  <si>
    <t>MnO</t>
  </si>
  <si>
    <t>FeO</t>
  </si>
  <si>
    <t xml:space="preserve">F </t>
  </si>
  <si>
    <t>Cl</t>
  </si>
  <si>
    <t>Sample</t>
  </si>
  <si>
    <t>Tables:</t>
  </si>
  <si>
    <t>F</t>
  </si>
  <si>
    <t>K</t>
  </si>
  <si>
    <t>Na</t>
  </si>
  <si>
    <t>Ca</t>
  </si>
  <si>
    <t>Mg</t>
  </si>
  <si>
    <t>Ni</t>
  </si>
  <si>
    <t>Co</t>
  </si>
  <si>
    <t>Cr</t>
  </si>
  <si>
    <t>Al</t>
  </si>
  <si>
    <t>Ti</t>
  </si>
  <si>
    <t>P</t>
  </si>
  <si>
    <t>Si</t>
  </si>
  <si>
    <t>O=F , Cl</t>
  </si>
  <si>
    <t>K2O</t>
  </si>
  <si>
    <t>Na2O</t>
  </si>
  <si>
    <t>Cr2O3</t>
  </si>
  <si>
    <t>Al2O3</t>
  </si>
  <si>
    <t>TiO2</t>
  </si>
  <si>
    <t>SiO2</t>
  </si>
  <si>
    <t>Mn</t>
  </si>
  <si>
    <t>Fe</t>
  </si>
  <si>
    <t>fluor = Ca : 51.33%, F  : 48.67%</t>
  </si>
  <si>
    <t>apt = O  : 38.06%, F  : 3.77%, P  : 18.43%, Ca : 39.74%</t>
  </si>
  <si>
    <t>plagvz = Fe : 0.36%, Ca : 9.56%, K  : 0.13%, Si : 24.21%, Al : 16.33%, Mg : 0.06%, Na : 2.95%, O  : 47.11%</t>
  </si>
  <si>
    <t>alb = K  : 0.11%, Si : 32.10%, Al : 10.32%, Na : 8.71%, O  : 48.76%</t>
  </si>
  <si>
    <t>mgo = Mg : 60.30%, O  : 39.70%</t>
  </si>
  <si>
    <t>qzvz = Si : 46.74%, O  : 53.26%</t>
  </si>
  <si>
    <t>tugvz = Cl : 7.58%, Si : 24.02%, Al : 5.77%, Na : 19.66%, O  : 41.05%, Be : 1.93%</t>
  </si>
  <si>
    <t>calvz = Ca : 40.04%, O  : 47.96%, C  : 12.00%</t>
  </si>
  <si>
    <t>marx = Fe : 46.54%, S  : 53.46%</t>
  </si>
  <si>
    <t>rut = O  : 40.05%, Ti : 59.95%</t>
  </si>
  <si>
    <t>rhodo = O  : 37.72%, Mg : 0.98%, Si : 21.63%, Ca : 5.20%, Mn : 33.68%, Fe : 0.79%</t>
  </si>
  <si>
    <t>hemvz = Fe : 69.80%, Mn : 0.03%, V  : 0.04%, Al : 0.14%, O  : 30.00%</t>
  </si>
  <si>
    <t>ortho = Ba : 0.13%, K  : 12.18%, Si : 30.40%, Al : 9.81%, Na : 1.01%, O  : 46.47%</t>
  </si>
  <si>
    <t>diop = O  : 44.33%, Mg : 11.22%, Si : 25.94%, Ca : 18.51%</t>
  </si>
  <si>
    <t>chromi = O  : 31.58%, Cr : 68.42%</t>
  </si>
  <si>
    <t>Co-ATX = Co : 100.00%</t>
  </si>
  <si>
    <t>nick = O  : 21.42%, Ni : 78.58%</t>
  </si>
  <si>
    <t>apatite</t>
  </si>
  <si>
    <t>amphibole</t>
  </si>
  <si>
    <t>15kV</t>
  </si>
  <si>
    <t>standards</t>
  </si>
  <si>
    <t>S</t>
  </si>
  <si>
    <t>Beam Size (µm)</t>
  </si>
  <si>
    <t>Count (cps/nA)</t>
  </si>
  <si>
    <t>Voltage</t>
  </si>
  <si>
    <t>Supplementary material S1 for the following article:</t>
  </si>
  <si>
    <t xml:space="preserve">Oxygen fugacity and volatile content of syntectonic magmatism in the Neoarchean Abitibi greenstone belt, Superior Province, Canada </t>
  </si>
  <si>
    <t>by B. Madon (baptiste.madon@gmail.fr), L. Mathieu, J. Marsh</t>
  </si>
  <si>
    <t>Journal: Minerals</t>
  </si>
  <si>
    <t>S1A</t>
  </si>
  <si>
    <t>S1B</t>
  </si>
  <si>
    <t>S1C</t>
  </si>
  <si>
    <t>Analysis</t>
  </si>
  <si>
    <t>P2O5</t>
  </si>
  <si>
    <t>SO2</t>
  </si>
  <si>
    <t>H2O</t>
  </si>
  <si>
    <t xml:space="preserve">65 / 1 . </t>
  </si>
  <si>
    <t xml:space="preserve">CHV307 </t>
  </si>
  <si>
    <t xml:space="preserve">58 / 1 . </t>
  </si>
  <si>
    <t xml:space="preserve">3 / 1 . </t>
  </si>
  <si>
    <t xml:space="preserve">9 / 1 . </t>
  </si>
  <si>
    <t xml:space="preserve">16 / 1 . </t>
  </si>
  <si>
    <t xml:space="preserve">71 / 1 . </t>
  </si>
  <si>
    <t xml:space="preserve">62 / 1 . </t>
  </si>
  <si>
    <t xml:space="preserve">75 / 1 . </t>
  </si>
  <si>
    <t xml:space="preserve">74 / 1 . </t>
  </si>
  <si>
    <t xml:space="preserve">33 / 1 . </t>
  </si>
  <si>
    <t xml:space="preserve">31 / 1 . </t>
  </si>
  <si>
    <t xml:space="preserve">66 / 1 . </t>
  </si>
  <si>
    <t>LL01</t>
  </si>
  <si>
    <t xml:space="preserve">73 / 1 . </t>
  </si>
  <si>
    <t xml:space="preserve">57 / 1 . </t>
  </si>
  <si>
    <t xml:space="preserve">87 / 1 . </t>
  </si>
  <si>
    <t xml:space="preserve">50 / 1 . </t>
  </si>
  <si>
    <t xml:space="preserve">37 / 1 . </t>
  </si>
  <si>
    <t xml:space="preserve">59 / 1 . </t>
  </si>
  <si>
    <t xml:space="preserve">93 / 1 . </t>
  </si>
  <si>
    <t xml:space="preserve">86 / 1 . </t>
  </si>
  <si>
    <t>S101</t>
  </si>
  <si>
    <t xml:space="preserve">77 / 1 . </t>
  </si>
  <si>
    <t xml:space="preserve">44 / 1 . </t>
  </si>
  <si>
    <t xml:space="preserve">81 / 1 . </t>
  </si>
  <si>
    <t xml:space="preserve">85 / 1 . </t>
  </si>
  <si>
    <t xml:space="preserve">47 / 1 . </t>
  </si>
  <si>
    <t xml:space="preserve">17 / 1 . </t>
  </si>
  <si>
    <t xml:space="preserve">78 / 1 . </t>
  </si>
  <si>
    <t xml:space="preserve">12 / 1 . </t>
  </si>
  <si>
    <t xml:space="preserve">56 / 1 . </t>
  </si>
  <si>
    <t xml:space="preserve">84 / 1 . </t>
  </si>
  <si>
    <t xml:space="preserve">88 / 1 . </t>
  </si>
  <si>
    <t xml:space="preserve">2 / 1 . </t>
  </si>
  <si>
    <t xml:space="preserve">S101 </t>
  </si>
  <si>
    <t xml:space="preserve">80 / 1 . </t>
  </si>
  <si>
    <t>S201</t>
  </si>
  <si>
    <t xml:space="preserve">42 / 1 . </t>
  </si>
  <si>
    <t xml:space="preserve">45 / 1 . </t>
  </si>
  <si>
    <t xml:space="preserve">36 / 1 . </t>
  </si>
  <si>
    <t xml:space="preserve">49 / 1 . </t>
  </si>
  <si>
    <t xml:space="preserve">69 / 1 . </t>
  </si>
  <si>
    <t xml:space="preserve">18 / 1 . </t>
  </si>
  <si>
    <t xml:space="preserve">32 / 1 . </t>
  </si>
  <si>
    <t xml:space="preserve">64 / 1 . </t>
  </si>
  <si>
    <t xml:space="preserve">43 / 1 . </t>
  </si>
  <si>
    <t>S301</t>
  </si>
  <si>
    <t xml:space="preserve">48 / 1 . </t>
  </si>
  <si>
    <t xml:space="preserve">76 / 1 . </t>
  </si>
  <si>
    <t xml:space="preserve">8 / 1 . </t>
  </si>
  <si>
    <t xml:space="preserve">25 / 1 . </t>
  </si>
  <si>
    <t xml:space="preserve">83 / 1 . </t>
  </si>
  <si>
    <t xml:space="preserve">61 / 1 . </t>
  </si>
  <si>
    <t xml:space="preserve">10 / 1 . </t>
  </si>
  <si>
    <t xml:space="preserve">90 / 1 . </t>
  </si>
  <si>
    <t xml:space="preserve">63 / 1 . </t>
  </si>
  <si>
    <t xml:space="preserve">52 / 1 . </t>
  </si>
  <si>
    <t xml:space="preserve">34 / 1 . </t>
  </si>
  <si>
    <t xml:space="preserve">38 / 1 . </t>
  </si>
  <si>
    <t xml:space="preserve">60 / 1 . </t>
  </si>
  <si>
    <t xml:space="preserve">70 / 1 . </t>
  </si>
  <si>
    <t xml:space="preserve">79 / 1 . </t>
  </si>
  <si>
    <t>S401</t>
  </si>
  <si>
    <t xml:space="preserve">82 / 1 . </t>
  </si>
  <si>
    <t xml:space="preserve">67 / 1 . </t>
  </si>
  <si>
    <t xml:space="preserve">91 / 1 . </t>
  </si>
  <si>
    <t xml:space="preserve">5 / 1 . </t>
  </si>
  <si>
    <t xml:space="preserve">68 / 1 . </t>
  </si>
  <si>
    <t>U139</t>
  </si>
  <si>
    <t xml:space="preserve">94 / 1 . </t>
  </si>
  <si>
    <t xml:space="preserve">72 / 1 . </t>
  </si>
  <si>
    <t xml:space="preserve">11 / 1 . </t>
  </si>
  <si>
    <t xml:space="preserve">51 / 1 . </t>
  </si>
  <si>
    <t xml:space="preserve">95 / 1 . </t>
  </si>
  <si>
    <t xml:space="preserve">46 / 1 . </t>
  </si>
  <si>
    <t xml:space="preserve">89 / 1 . </t>
  </si>
  <si>
    <t xml:space="preserve">1 / 1 . </t>
  </si>
  <si>
    <t xml:space="preserve">96 / 1 . </t>
  </si>
  <si>
    <t>U140</t>
  </si>
  <si>
    <t xml:space="preserve">92 / 1 . </t>
  </si>
  <si>
    <t xml:space="preserve">4 / 1 . </t>
  </si>
  <si>
    <t xml:space="preserve">6 / 1 . </t>
  </si>
  <si>
    <t xml:space="preserve">7 / 1 . </t>
  </si>
  <si>
    <t xml:space="preserve">13 / 1 . </t>
  </si>
  <si>
    <t xml:space="preserve">14 / 1 . </t>
  </si>
  <si>
    <t xml:space="preserve">15 / 1 . </t>
  </si>
  <si>
    <t xml:space="preserve">21 / 1 . </t>
  </si>
  <si>
    <t xml:space="preserve">S201 </t>
  </si>
  <si>
    <t xml:space="preserve">22 / 1 . </t>
  </si>
  <si>
    <t xml:space="preserve">23 / 1 . </t>
  </si>
  <si>
    <t xml:space="preserve">24 / 1 . </t>
  </si>
  <si>
    <t>S1D</t>
  </si>
  <si>
    <t>S1E</t>
  </si>
  <si>
    <t>S1F</t>
  </si>
  <si>
    <t>Table S1A: Standards used to calibrate the microprobe analyses</t>
  </si>
  <si>
    <t>Table S1B: Microprobe analyses of apatite (wt%)</t>
  </si>
  <si>
    <t>Table S1C: Microprobe analyses of amphibole (wt%)</t>
  </si>
  <si>
    <t>chondrite normalized values</t>
  </si>
  <si>
    <t>ID</t>
  </si>
  <si>
    <t>Intrusion</t>
  </si>
  <si>
    <t>7Li</t>
  </si>
  <si>
    <t>10B</t>
  </si>
  <si>
    <t>11B</t>
  </si>
  <si>
    <t>23Na</t>
  </si>
  <si>
    <t>24Mg</t>
  </si>
  <si>
    <t>25Mg</t>
  </si>
  <si>
    <t>27Al</t>
  </si>
  <si>
    <t>28Si</t>
  </si>
  <si>
    <t>29Si</t>
  </si>
  <si>
    <t>31P</t>
  </si>
  <si>
    <t>33S</t>
  </si>
  <si>
    <t>34S</t>
  </si>
  <si>
    <t>35Cl</t>
  </si>
  <si>
    <t>39K</t>
  </si>
  <si>
    <t>43Ca</t>
  </si>
  <si>
    <t>44Ca</t>
  </si>
  <si>
    <t>45Sc</t>
  </si>
  <si>
    <t>47Ti</t>
  </si>
  <si>
    <t>49Ti</t>
  </si>
  <si>
    <t>51V</t>
  </si>
  <si>
    <t>55Mn</t>
  </si>
  <si>
    <t>56Fe</t>
  </si>
  <si>
    <t>57Fe</t>
  </si>
  <si>
    <t>59Co</t>
  </si>
  <si>
    <t>60Ni</t>
  </si>
  <si>
    <t>63Cu</t>
  </si>
  <si>
    <t>65Cu</t>
  </si>
  <si>
    <t>66Zn</t>
  </si>
  <si>
    <t>67Zn</t>
  </si>
  <si>
    <t>75As</t>
  </si>
  <si>
    <t>85Rb</t>
  </si>
  <si>
    <t>88Sr</t>
  </si>
  <si>
    <t>89Y</t>
  </si>
  <si>
    <t>sr/y</t>
  </si>
  <si>
    <t>90Zr</t>
  </si>
  <si>
    <t>118Sn</t>
  </si>
  <si>
    <t>120Sn</t>
  </si>
  <si>
    <t>123Sb</t>
  </si>
  <si>
    <t>136Ba</t>
  </si>
  <si>
    <t>137Ba</t>
  </si>
  <si>
    <t>138Ba</t>
  </si>
  <si>
    <t>139La</t>
  </si>
  <si>
    <t>140Ce</t>
  </si>
  <si>
    <t>141Pr</t>
  </si>
  <si>
    <t>146Nd</t>
  </si>
  <si>
    <t>147Sm</t>
  </si>
  <si>
    <t>153Eu</t>
  </si>
  <si>
    <t>157Gd</t>
  </si>
  <si>
    <t>159Tb</t>
  </si>
  <si>
    <t>163Dy</t>
  </si>
  <si>
    <t>165Ho</t>
  </si>
  <si>
    <t>166Er</t>
  </si>
  <si>
    <t>169Tm</t>
  </si>
  <si>
    <t>172Yb</t>
  </si>
  <si>
    <t>175Lu</t>
  </si>
  <si>
    <t>208Pb</t>
  </si>
  <si>
    <t>232Th</t>
  </si>
  <si>
    <t>238U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</si>
  <si>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</si>
  <si>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</si>
  <si>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</si>
  <si>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</si>
  <si>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</si>
  <si>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</si>
  <si>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</si>
  <si>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</si>
  <si>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</si>
  <si>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</si>
  <si>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</si>
  <si>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</si>
  <si>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</si>
  <si>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</si>
  <si>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CHV-10</t>
  </si>
  <si>
    <t>Chevrillon</t>
  </si>
  <si>
    <t>CHV-11</t>
  </si>
  <si>
    <t>CHV-12</t>
  </si>
  <si>
    <t>CHV-13</t>
  </si>
  <si>
    <t>CHV-17</t>
  </si>
  <si>
    <t>CHV-19</t>
  </si>
  <si>
    <t>CHV-20</t>
  </si>
  <si>
    <t>CHV-24</t>
  </si>
  <si>
    <t>CHV-25</t>
  </si>
  <si>
    <t>CHV-26</t>
  </si>
  <si>
    <t>CHV-27d</t>
  </si>
  <si>
    <t>CHV-28d</t>
  </si>
  <si>
    <t>CHV-29</t>
  </si>
  <si>
    <t>CHV-30</t>
  </si>
  <si>
    <t>CHV-31</t>
  </si>
  <si>
    <t>CHV-33</t>
  </si>
  <si>
    <t>CHV-3-3B</t>
  </si>
  <si>
    <t>CHV-35</t>
  </si>
  <si>
    <t>CHV-36</t>
  </si>
  <si>
    <t>CHV-38</t>
  </si>
  <si>
    <t>CHV-39</t>
  </si>
  <si>
    <t>CHV-40</t>
  </si>
  <si>
    <t>CHV-42</t>
  </si>
  <si>
    <t>CHV-45</t>
  </si>
  <si>
    <t>CHV-46</t>
  </si>
  <si>
    <t>CHV-49</t>
  </si>
  <si>
    <t>CHV-57</t>
  </si>
  <si>
    <t>CHV-58</t>
  </si>
  <si>
    <t>LL01-11</t>
  </si>
  <si>
    <t>Lac Line</t>
  </si>
  <si>
    <t>LL01-13</t>
  </si>
  <si>
    <t>LL01-18</t>
  </si>
  <si>
    <t>LL01-20</t>
  </si>
  <si>
    <t>LL01-22</t>
  </si>
  <si>
    <t>LL01-23</t>
  </si>
  <si>
    <t>LL01-25</t>
  </si>
  <si>
    <t>LL01-26</t>
  </si>
  <si>
    <t>LL01-32</t>
  </si>
  <si>
    <t>LL01-33</t>
  </si>
  <si>
    <t>LL01-34</t>
  </si>
  <si>
    <t>LL01-36</t>
  </si>
  <si>
    <t>LL01-37</t>
  </si>
  <si>
    <t>LL01-38</t>
  </si>
  <si>
    <t>LL01-39</t>
  </si>
  <si>
    <t>LL01-43</t>
  </si>
  <si>
    <t>LL01-43-TEST</t>
  </si>
  <si>
    <t>LL01-44</t>
  </si>
  <si>
    <t>LL01-49</t>
  </si>
  <si>
    <t>LL01-5</t>
  </si>
  <si>
    <t>LL01-50</t>
  </si>
  <si>
    <t>LL01-51</t>
  </si>
  <si>
    <t>LL01-53</t>
  </si>
  <si>
    <t>LL01-58</t>
  </si>
  <si>
    <t>LL01-59B</t>
  </si>
  <si>
    <t>LL01-6</t>
  </si>
  <si>
    <t>LL01-9</t>
  </si>
  <si>
    <t>S101-28</t>
  </si>
  <si>
    <t>Saussure</t>
  </si>
  <si>
    <t>S101-29</t>
  </si>
  <si>
    <t>S101-31</t>
  </si>
  <si>
    <t>S101-38</t>
  </si>
  <si>
    <t>S101-39</t>
  </si>
  <si>
    <t>S101-41</t>
  </si>
  <si>
    <t>S101-47</t>
  </si>
  <si>
    <t>S101-48</t>
  </si>
  <si>
    <t>S101-56-54</t>
  </si>
  <si>
    <t>S101-60</t>
  </si>
  <si>
    <t>S101-61</t>
  </si>
  <si>
    <t>S101-62</t>
  </si>
  <si>
    <t>S101-65</t>
  </si>
  <si>
    <t>S101-7</t>
  </si>
  <si>
    <t>S101-8</t>
  </si>
  <si>
    <t>S202-15-14</t>
  </si>
  <si>
    <t>S202-16-16B</t>
  </si>
  <si>
    <t>S202-21</t>
  </si>
  <si>
    <t>S202-23-23B</t>
  </si>
  <si>
    <t>S202-24</t>
  </si>
  <si>
    <t>S202-28</t>
  </si>
  <si>
    <t>S202-39</t>
  </si>
  <si>
    <t>S202-40</t>
  </si>
  <si>
    <t>S202-53-53B</t>
  </si>
  <si>
    <t>S202-55</t>
  </si>
  <si>
    <t>S301-12</t>
  </si>
  <si>
    <t>S301-14</t>
  </si>
  <si>
    <t>S301-26</t>
  </si>
  <si>
    <t>S301-32</t>
  </si>
  <si>
    <t>S301-33</t>
  </si>
  <si>
    <t>S301-34</t>
  </si>
  <si>
    <t>S301-38</t>
  </si>
  <si>
    <t>S301-41</t>
  </si>
  <si>
    <t>S301-43</t>
  </si>
  <si>
    <t>S301-51</t>
  </si>
  <si>
    <t>S301-54</t>
  </si>
  <si>
    <t>S301-7</t>
  </si>
  <si>
    <t>S301-8B</t>
  </si>
  <si>
    <t>S401-01</t>
  </si>
  <si>
    <t>S401-02</t>
  </si>
  <si>
    <t>S401-03</t>
  </si>
  <si>
    <t>S401-10</t>
  </si>
  <si>
    <t>S401-12</t>
  </si>
  <si>
    <t>S401-15</t>
  </si>
  <si>
    <t>S401-16B</t>
  </si>
  <si>
    <t>S401-18</t>
  </si>
  <si>
    <t>S401-21</t>
  </si>
  <si>
    <t>S401-24-27</t>
  </si>
  <si>
    <t>S401-28</t>
  </si>
  <si>
    <t>S401-38</t>
  </si>
  <si>
    <t>S401-39-40</t>
  </si>
  <si>
    <t>S401-43</t>
  </si>
  <si>
    <t>S401-44</t>
  </si>
  <si>
    <t>S401-46</t>
  </si>
  <si>
    <t>S401-49</t>
  </si>
  <si>
    <t>S401-9</t>
  </si>
  <si>
    <t>U139-10</t>
  </si>
  <si>
    <t>Opémisca</t>
  </si>
  <si>
    <t>U139-11</t>
  </si>
  <si>
    <t>U139-15</t>
  </si>
  <si>
    <t>U139-16</t>
  </si>
  <si>
    <t>U139-29</t>
  </si>
  <si>
    <t>U139-3</t>
  </si>
  <si>
    <t>U139-32</t>
  </si>
  <si>
    <t>U139-33-34</t>
  </si>
  <si>
    <t>U139-38</t>
  </si>
  <si>
    <t>U139-39-40</t>
  </si>
  <si>
    <t>U139-41</t>
  </si>
  <si>
    <t>U139-42</t>
  </si>
  <si>
    <t>U139-45-47</t>
  </si>
  <si>
    <t>U139-46</t>
  </si>
  <si>
    <t>U139-49-50-51</t>
  </si>
  <si>
    <t>U139-52</t>
  </si>
  <si>
    <t>U139-53</t>
  </si>
  <si>
    <t>U139-54</t>
  </si>
  <si>
    <t>U139-7</t>
  </si>
  <si>
    <t>U139-8</t>
  </si>
  <si>
    <t>U140-11</t>
  </si>
  <si>
    <t>Anville</t>
  </si>
  <si>
    <t>U140-1-2</t>
  </si>
  <si>
    <t>U140-19</t>
  </si>
  <si>
    <t>U140-22</t>
  </si>
  <si>
    <t>U140-23</t>
  </si>
  <si>
    <t>U140-24</t>
  </si>
  <si>
    <t>U140-5</t>
  </si>
  <si>
    <t>U140-6</t>
  </si>
  <si>
    <t>91Zr</t>
  </si>
  <si>
    <t>93Nb</t>
  </si>
  <si>
    <t>177Hf</t>
  </si>
  <si>
    <t>181Ta</t>
  </si>
  <si>
    <t>U140_01</t>
  </si>
  <si>
    <t>U140_02</t>
  </si>
  <si>
    <t>U140_03</t>
  </si>
  <si>
    <t>U140_04</t>
  </si>
  <si>
    <t>U140_05</t>
  </si>
  <si>
    <t>U140_06</t>
  </si>
  <si>
    <t>20190504_TE_Zrn_25-2-7_LM_1.csv</t>
  </si>
  <si>
    <t>anville</t>
  </si>
  <si>
    <t>CHV_01</t>
  </si>
  <si>
    <t>CHV_02</t>
  </si>
  <si>
    <t>CHV_03</t>
  </si>
  <si>
    <t>CHV_04</t>
  </si>
  <si>
    <t>CHV_05</t>
  </si>
  <si>
    <t>CHV_LUCIE_02</t>
  </si>
  <si>
    <t>CHV_LUCIE_03</t>
  </si>
  <si>
    <t>CHV_LUCIE_04</t>
  </si>
  <si>
    <t>CHV_LUCIE_05</t>
  </si>
  <si>
    <t>chevrillon</t>
  </si>
  <si>
    <t>LL01_01</t>
  </si>
  <si>
    <t>LL01_02</t>
  </si>
  <si>
    <t>LL01_03</t>
  </si>
  <si>
    <t>LL01_04</t>
  </si>
  <si>
    <t>LL01_05</t>
  </si>
  <si>
    <t>LL01_06</t>
  </si>
  <si>
    <t>LL01_07</t>
  </si>
  <si>
    <t>LL01_08</t>
  </si>
  <si>
    <t>LL01_09</t>
  </si>
  <si>
    <t>LL01_10</t>
  </si>
  <si>
    <t>LL01_11</t>
  </si>
  <si>
    <t>LL01_12</t>
  </si>
  <si>
    <t>LL01_15</t>
  </si>
  <si>
    <t>LL01_16</t>
  </si>
  <si>
    <t>LL01_17</t>
  </si>
  <si>
    <t>LL01_18</t>
  </si>
  <si>
    <t>LL01_19</t>
  </si>
  <si>
    <t>LL01_20</t>
  </si>
  <si>
    <t>LL01_21B</t>
  </si>
  <si>
    <t>LL01_22B</t>
  </si>
  <si>
    <t>LL01_23B</t>
  </si>
  <si>
    <t>LL01_24B</t>
  </si>
  <si>
    <t>LL01_25B</t>
  </si>
  <si>
    <t>LL01_26B</t>
  </si>
  <si>
    <t>LL01_27B</t>
  </si>
  <si>
    <t>LL01_29B</t>
  </si>
  <si>
    <t>LL01_30B</t>
  </si>
  <si>
    <t>LL01_32B</t>
  </si>
  <si>
    <t>LL01_33</t>
  </si>
  <si>
    <t>LL01_34</t>
  </si>
  <si>
    <t>LL01_35</t>
  </si>
  <si>
    <t>LL01_36</t>
  </si>
  <si>
    <t>LL01_37</t>
  </si>
  <si>
    <t>LL01_39</t>
  </si>
  <si>
    <t>LL01_40</t>
  </si>
  <si>
    <t>LL01_42</t>
  </si>
  <si>
    <t>LL01_43</t>
  </si>
  <si>
    <t>LL01_44</t>
  </si>
  <si>
    <t>LL01_45</t>
  </si>
  <si>
    <t>U139_01B</t>
  </si>
  <si>
    <t>U139_02</t>
  </si>
  <si>
    <t>U139_03B</t>
  </si>
  <si>
    <t>U139_04B</t>
  </si>
  <si>
    <t>U139_05</t>
  </si>
  <si>
    <t>U139_06</t>
  </si>
  <si>
    <t>U139_07</t>
  </si>
  <si>
    <t>U139_08</t>
  </si>
  <si>
    <t>U139_09</t>
  </si>
  <si>
    <t>U139_10</t>
  </si>
  <si>
    <t>U139_11</t>
  </si>
  <si>
    <t>U139_12</t>
  </si>
  <si>
    <t>U139_13</t>
  </si>
  <si>
    <t>U139_14</t>
  </si>
  <si>
    <t>U139_15</t>
  </si>
  <si>
    <t>U139_16</t>
  </si>
  <si>
    <t>U139_17</t>
  </si>
  <si>
    <t>U139_18</t>
  </si>
  <si>
    <t>U139_19</t>
  </si>
  <si>
    <t>U139_20</t>
  </si>
  <si>
    <t>U139_21</t>
  </si>
  <si>
    <t>U139_22</t>
  </si>
  <si>
    <t>U139_23</t>
  </si>
  <si>
    <t>U139_24</t>
  </si>
  <si>
    <t>U139_25</t>
  </si>
  <si>
    <t>U139_26</t>
  </si>
  <si>
    <t>U139_27</t>
  </si>
  <si>
    <t>U139_28</t>
  </si>
  <si>
    <t>U139_29</t>
  </si>
  <si>
    <t>U139_30</t>
  </si>
  <si>
    <t>U139_31</t>
  </si>
  <si>
    <t>U139_32</t>
  </si>
  <si>
    <t>U139_35</t>
  </si>
  <si>
    <t>U139_36</t>
  </si>
  <si>
    <t>U139_37</t>
  </si>
  <si>
    <t>U139_38</t>
  </si>
  <si>
    <t>U139_39</t>
  </si>
  <si>
    <t>U139_40</t>
  </si>
  <si>
    <t>U139_41</t>
  </si>
  <si>
    <t>U139_42</t>
  </si>
  <si>
    <t>U139_43</t>
  </si>
  <si>
    <t>U139_44</t>
  </si>
  <si>
    <t>U139_45</t>
  </si>
  <si>
    <t>U139_46</t>
  </si>
  <si>
    <t>U139_48</t>
  </si>
  <si>
    <t>U139_50</t>
  </si>
  <si>
    <t>U139_51</t>
  </si>
  <si>
    <t>U139_52</t>
  </si>
  <si>
    <t>U139_53</t>
  </si>
  <si>
    <t>U139_54</t>
  </si>
  <si>
    <t>U139_55</t>
  </si>
  <si>
    <t>S301_01</t>
  </si>
  <si>
    <t>S301_02</t>
  </si>
  <si>
    <t>S301_03</t>
  </si>
  <si>
    <t>S301_04</t>
  </si>
  <si>
    <t>S301_05</t>
  </si>
  <si>
    <t>Table S1D: Standards used to calibrate the apatite LA-ICP-MS analyses</t>
  </si>
  <si>
    <t>S1G</t>
  </si>
  <si>
    <t>Table S1G: LA-ICP-MS analyses of zircon (ppm)</t>
  </si>
  <si>
    <t>Table S1F: LA-ICP-MS analyses of apatite (ppm)</t>
  </si>
  <si>
    <t>Table S1E: Standards used to calibrate the zircon LA-ICP-MS analyses</t>
  </si>
  <si>
    <t>GSE-1g-A</t>
  </si>
  <si>
    <t>GSD-1</t>
  </si>
  <si>
    <t>GSD-3</t>
  </si>
  <si>
    <t>GSD-4</t>
  </si>
  <si>
    <t>GSD-5</t>
  </si>
  <si>
    <t>GSD-6</t>
  </si>
  <si>
    <t>610-1</t>
  </si>
  <si>
    <t>610-3</t>
  </si>
  <si>
    <t>610-4</t>
  </si>
  <si>
    <t>610-5</t>
  </si>
  <si>
    <t>610-6</t>
  </si>
  <si>
    <t>612-1</t>
  </si>
  <si>
    <t>612-3</t>
  </si>
  <si>
    <t>612-4</t>
  </si>
  <si>
    <t>612-5</t>
  </si>
  <si>
    <t>612-6</t>
  </si>
  <si>
    <t>DURANGO-1</t>
  </si>
  <si>
    <t>DURANGO-3</t>
  </si>
  <si>
    <t>DURANGO-4</t>
  </si>
  <si>
    <t>DURANGO-6</t>
  </si>
  <si>
    <t>91500-1</t>
  </si>
  <si>
    <t>91500-3</t>
  </si>
  <si>
    <t>91500-4</t>
  </si>
  <si>
    <t>91500-5</t>
  </si>
  <si>
    <t>91500-6</t>
  </si>
  <si>
    <t>Source Filename</t>
  </si>
  <si>
    <t>OGC1</t>
  </si>
  <si>
    <t>OGC2</t>
  </si>
  <si>
    <t>OGC3</t>
  </si>
  <si>
    <t>G_NIST610</t>
  </si>
  <si>
    <t>TANBRA1</t>
  </si>
  <si>
    <t>GRN1</t>
  </si>
  <si>
    <t>OGC4</t>
  </si>
  <si>
    <t>OGC5</t>
  </si>
  <si>
    <t>OGC6</t>
  </si>
  <si>
    <t>TANBRA2</t>
  </si>
  <si>
    <t>GRN2</t>
  </si>
  <si>
    <t>91500-2</t>
  </si>
  <si>
    <t>612-2</t>
  </si>
  <si>
    <t>OGC7</t>
  </si>
  <si>
    <t>OGC8</t>
  </si>
  <si>
    <t>OGC9</t>
  </si>
  <si>
    <t>TANBRA3</t>
  </si>
  <si>
    <t>GRN3</t>
  </si>
  <si>
    <t>OGC10</t>
  </si>
  <si>
    <t>OGC11</t>
  </si>
  <si>
    <t>OGC12</t>
  </si>
  <si>
    <t>TANBRA4</t>
  </si>
  <si>
    <t>GRN7</t>
  </si>
  <si>
    <t>612-7</t>
  </si>
  <si>
    <t>OGC13</t>
  </si>
  <si>
    <t>OGC14</t>
  </si>
  <si>
    <t>OGC15</t>
  </si>
  <si>
    <t>TANBRA5</t>
  </si>
  <si>
    <t>GRN8</t>
  </si>
  <si>
    <t>612-8</t>
  </si>
  <si>
    <t>OGC16</t>
  </si>
  <si>
    <t>OGC17</t>
  </si>
  <si>
    <t>OGC18</t>
  </si>
  <si>
    <t>TANBRA6</t>
  </si>
  <si>
    <t>612-9</t>
  </si>
  <si>
    <t>OGC19</t>
  </si>
  <si>
    <t>OGC20</t>
  </si>
  <si>
    <t>OGC21</t>
  </si>
  <si>
    <t>TANBRA7</t>
  </si>
  <si>
    <t>GRN10</t>
  </si>
  <si>
    <t>91500-7</t>
  </si>
  <si>
    <t>612-10</t>
  </si>
  <si>
    <t>OGC22</t>
  </si>
  <si>
    <t>OGC23</t>
  </si>
  <si>
    <t>OGC24</t>
  </si>
  <si>
    <t>OGC25</t>
  </si>
  <si>
    <t>OGC26</t>
  </si>
  <si>
    <t>Data from UQAC - LabMaTer</t>
  </si>
  <si>
    <t>&lt;86.2</t>
  </si>
  <si>
    <t>GCHRON-2019-1</t>
  </si>
  <si>
    <t>&lt;0.0984</t>
  </si>
  <si>
    <t>Z_Plesovice</t>
  </si>
  <si>
    <t>7ILES-1</t>
  </si>
  <si>
    <t>&lt;0.0926</t>
  </si>
  <si>
    <t>&lt;0.0935</t>
  </si>
  <si>
    <t>&lt;131</t>
  </si>
  <si>
    <t>GCHRON-2019-3</t>
  </si>
  <si>
    <t>&lt;0.0878</t>
  </si>
  <si>
    <t>7ILES-3</t>
  </si>
  <si>
    <t>&lt;0.0761</t>
  </si>
  <si>
    <t>&lt;0.0838</t>
  </si>
  <si>
    <t>GCHRON-2019-4</t>
  </si>
  <si>
    <t>&lt;0.088</t>
  </si>
  <si>
    <t>7ILES-4</t>
  </si>
  <si>
    <t>&lt;0.0778</t>
  </si>
  <si>
    <t>GCHRON-2019-5</t>
  </si>
  <si>
    <t>7ILES-5</t>
  </si>
  <si>
    <t>&lt;0.113</t>
  </si>
  <si>
    <t>&lt;0.000834</t>
  </si>
  <si>
    <t>GCHRON-2019-6</t>
  </si>
  <si>
    <t>&lt;0.0845</t>
  </si>
  <si>
    <t>7ILES-6</t>
  </si>
  <si>
    <t>&lt;0.0798</t>
  </si>
  <si>
    <t>GSE-1</t>
  </si>
  <si>
    <t>G_NIST612-1</t>
  </si>
  <si>
    <t>GP-10-1</t>
  </si>
  <si>
    <t>APA-UQAC-1</t>
  </si>
  <si>
    <t>APA-DURANGO-1</t>
  </si>
  <si>
    <t>GSE-2</t>
  </si>
  <si>
    <t>610-2</t>
  </si>
  <si>
    <t>G_NIST612-2</t>
  </si>
  <si>
    <t>GP-10-2</t>
  </si>
  <si>
    <t>APA-UQAC-2</t>
  </si>
  <si>
    <t>APA-DURANGO-2</t>
  </si>
  <si>
    <t>GSE-3</t>
  </si>
  <si>
    <t>G_NIST612-3</t>
  </si>
  <si>
    <t>GP-10-3</t>
  </si>
  <si>
    <t>APA-UQAC-3</t>
  </si>
  <si>
    <t>APA-DURANGO-3</t>
  </si>
  <si>
    <t>GSE-4</t>
  </si>
  <si>
    <t>G_NIST612_4</t>
  </si>
  <si>
    <t>GP-10-4</t>
  </si>
  <si>
    <t>APA-UQAC-4</t>
  </si>
  <si>
    <t>APA-DURANGO-4</t>
  </si>
  <si>
    <t>GSE-5</t>
  </si>
  <si>
    <t>G_NIST612-5</t>
  </si>
  <si>
    <t>GP-10-5</t>
  </si>
  <si>
    <t>APA-UQAC-5</t>
  </si>
  <si>
    <t>APA-DURANGO-5</t>
  </si>
  <si>
    <t>GSE-6</t>
  </si>
  <si>
    <t>G_NIST612_6</t>
  </si>
  <si>
    <t>GP-10-6</t>
  </si>
  <si>
    <t>APA-UQAC-6</t>
  </si>
  <si>
    <t>APA-DURANGO-6</t>
  </si>
  <si>
    <t>Table S5C: Microprobe analyses of amphibole (wt%)</t>
  </si>
  <si>
    <t>Table S5B: Microprobe analyses of apatite (wt%)</t>
  </si>
  <si>
    <t xml:space="preserve">Dwell time (s) </t>
  </si>
  <si>
    <t xml:space="preserve">Dwell 
time (s)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</si>
</sst>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4" fillId="0" borderId="0" xfId="0" applyFont="1" applyFill="1"/>
    <xf numFmtId="164" fontId="3" fillId="0" borderId="0" xfId="0" applyNumberFormat="1" applyFont="1" applyFill="1" applyBorder="1"/>
    <xf numFmtId="0" fontId="3" fillId="2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0" xfId="0" applyFont="1" applyFill="1" applyBorder="1"/>
    <xf numFmtId="0" fontId="4" fillId="3" borderId="7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8" xfId="0" applyFont="1" applyFill="1" applyBorder="1"/>
    <xf numFmtId="0" fontId="4" fillId="3" borderId="6" xfId="0" applyFont="1" applyFill="1" applyBorder="1"/>
    <xf numFmtId="0" fontId="0" fillId="0" borderId="0" xfId="0" applyFill="1" applyBorder="1"/>
    <xf numFmtId="0" fontId="6" fillId="0" borderId="0" xfId="0" applyFont="1"/>
    <xf numFmtId="0" fontId="0" fillId="4" borderId="0" xfId="0" applyFill="1"/>
    <xf numFmtId="0" fontId="0" fillId="4" borderId="1" xfId="0" applyFill="1" applyBorder="1"/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0" xfId="0" applyFill="1"/>
    <xf numFmtId="0" fontId="6" fillId="0" borderId="1" xfId="0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8" fillId="3" borderId="15" xfId="0" applyNumberFormat="1" applyFont="1" applyFill="1" applyBorder="1" applyAlignment="1">
      <alignment horizontal="center" wrapText="1"/>
    </xf>
    <xf numFmtId="2" fontId="10" fillId="3" borderId="16" xfId="0" applyNumberFormat="1" applyFont="1" applyFill="1" applyBorder="1" applyAlignment="1">
      <alignment horizontal="center"/>
    </xf>
    <xf numFmtId="2" fontId="9" fillId="3" borderId="16" xfId="0" applyNumberFormat="1" applyFont="1" applyFill="1" applyBorder="1" applyAlignment="1">
      <alignment horizontal="center"/>
    </xf>
    <xf numFmtId="2" fontId="10" fillId="3" borderId="17" xfId="0" applyNumberFormat="1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2" fontId="9" fillId="3" borderId="18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2" fontId="9" fillId="3" borderId="19" xfId="0" applyNumberFormat="1" applyFont="1" applyFill="1" applyBorder="1" applyAlignment="1">
      <alignment horizontal="center"/>
    </xf>
    <xf numFmtId="2" fontId="9" fillId="3" borderId="20" xfId="0" applyNumberFormat="1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2" fontId="9" fillId="3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1"/>
  <sheetViews>
    <sheetView workbookViewId="0">
      <selection activeCell="D19" sqref="D19"/>
    </sheetView>
  </sheetViews>
  <sheetFormatPr baseColWidth="10" defaultColWidth="9.140625" defaultRowHeight="15" x14ac:dyDescent="0.25"/>
  <cols>
    <col min="1" max="3" width="9.140625" style="4"/>
    <col min="4" max="4" width="112.42578125" style="4" customWidth="1"/>
    <col min="5" max="16384" width="9.140625" style="4"/>
  </cols>
  <sheetData>
    <row r="1" spans="2:5" ht="15.75" thickBot="1" x14ac:dyDescent="0.3"/>
    <row r="2" spans="2:5" s="14" customFormat="1" ht="21" customHeight="1" x14ac:dyDescent="0.25">
      <c r="B2" s="23"/>
      <c r="C2" s="24" t="s">
        <v>57</v>
      </c>
      <c r="D2" s="25"/>
      <c r="E2" s="19"/>
    </row>
    <row r="3" spans="2:5" x14ac:dyDescent="0.25">
      <c r="B3" s="26"/>
      <c r="C3" s="27" t="s">
        <v>58</v>
      </c>
      <c r="D3" s="31"/>
    </row>
    <row r="4" spans="2:5" x14ac:dyDescent="0.25">
      <c r="B4" s="26"/>
      <c r="C4" s="27" t="s">
        <v>59</v>
      </c>
      <c r="D4" s="31"/>
    </row>
    <row r="5" spans="2:5" ht="24" customHeight="1" thickBot="1" x14ac:dyDescent="0.3">
      <c r="B5" s="28"/>
      <c r="C5" s="29" t="s">
        <v>60</v>
      </c>
      <c r="D5" s="30"/>
    </row>
    <row r="6" spans="2:5" x14ac:dyDescent="0.25">
      <c r="B6" s="3"/>
    </row>
    <row r="7" spans="2:5" x14ac:dyDescent="0.25">
      <c r="B7" s="3"/>
    </row>
    <row r="8" spans="2:5" x14ac:dyDescent="0.25">
      <c r="B8" s="11" t="s">
        <v>10</v>
      </c>
      <c r="C8" s="4" t="s">
        <v>61</v>
      </c>
      <c r="D8" s="3" t="s">
        <v>163</v>
      </c>
    </row>
    <row r="10" spans="2:5" x14ac:dyDescent="0.25">
      <c r="C10" s="4" t="s">
        <v>62</v>
      </c>
      <c r="D10" s="3" t="s">
        <v>164</v>
      </c>
    </row>
    <row r="12" spans="2:5" x14ac:dyDescent="0.25">
      <c r="C12" s="4" t="s">
        <v>63</v>
      </c>
      <c r="D12" s="3" t="s">
        <v>165</v>
      </c>
    </row>
    <row r="14" spans="2:5" x14ac:dyDescent="0.25">
      <c r="C14" s="4" t="s">
        <v>160</v>
      </c>
      <c r="D14" s="3" t="s">
        <v>502</v>
      </c>
    </row>
    <row r="16" spans="2:5" x14ac:dyDescent="0.25">
      <c r="C16" s="4" t="s">
        <v>161</v>
      </c>
      <c r="D16" s="3" t="s">
        <v>506</v>
      </c>
    </row>
    <row r="18" spans="3:4" x14ac:dyDescent="0.25">
      <c r="C18" s="4" t="s">
        <v>162</v>
      </c>
      <c r="D18" s="3" t="s">
        <v>505</v>
      </c>
    </row>
    <row r="19" spans="3:4" x14ac:dyDescent="0.25">
      <c r="D19" s="3"/>
    </row>
    <row r="20" spans="3:4" x14ac:dyDescent="0.25">
      <c r="C20" s="4" t="s">
        <v>503</v>
      </c>
      <c r="D20" s="3" t="s">
        <v>504</v>
      </c>
    </row>
    <row r="21" spans="3:4" x14ac:dyDescent="0.25">
      <c r="D21" s="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workbookViewId="0">
      <selection sqref="A1:F25"/>
    </sheetView>
  </sheetViews>
  <sheetFormatPr baseColWidth="10" defaultColWidth="9.140625" defaultRowHeight="15" x14ac:dyDescent="0.25"/>
  <cols>
    <col min="1" max="1" width="9.140625" style="14"/>
    <col min="2" max="2" width="14.7109375" customWidth="1"/>
    <col min="4" max="4" width="11.7109375" customWidth="1"/>
    <col min="5" max="5" width="90.140625" customWidth="1"/>
  </cols>
  <sheetData>
    <row r="1" spans="1:5" x14ac:dyDescent="0.25">
      <c r="A1" s="33" t="s">
        <v>163</v>
      </c>
    </row>
    <row r="2" spans="1:5" s="14" customFormat="1" x14ac:dyDescent="0.25"/>
    <row r="3" spans="1:5" x14ac:dyDescent="0.25">
      <c r="D3" s="14"/>
      <c r="E3" s="14"/>
    </row>
    <row r="4" spans="1:5" s="13" customFormat="1" ht="15.75" thickBot="1" x14ac:dyDescent="0.3">
      <c r="A4" s="14"/>
      <c r="B4" s="22" t="s">
        <v>55</v>
      </c>
      <c r="C4" s="20" t="s">
        <v>49</v>
      </c>
      <c r="D4" s="20" t="s">
        <v>50</v>
      </c>
      <c r="E4" s="20" t="s">
        <v>52</v>
      </c>
    </row>
    <row r="5" spans="1:5" x14ac:dyDescent="0.25">
      <c r="B5" s="16" t="s">
        <v>19</v>
      </c>
      <c r="C5" s="15">
        <v>292.8</v>
      </c>
      <c r="D5" s="15">
        <v>292.8</v>
      </c>
      <c r="E5" s="34" t="s">
        <v>34</v>
      </c>
    </row>
    <row r="6" spans="1:5" x14ac:dyDescent="0.25">
      <c r="B6" s="16" t="s">
        <v>14</v>
      </c>
      <c r="C6" s="15">
        <v>1141.5999999999999</v>
      </c>
      <c r="D6" s="15"/>
      <c r="E6" s="34" t="s">
        <v>39</v>
      </c>
    </row>
    <row r="7" spans="1:5" x14ac:dyDescent="0.25">
      <c r="B7" s="16" t="s">
        <v>14</v>
      </c>
      <c r="C7" s="15"/>
      <c r="D7" s="15">
        <v>509.1</v>
      </c>
      <c r="E7" s="34" t="s">
        <v>45</v>
      </c>
    </row>
    <row r="8" spans="1:5" x14ac:dyDescent="0.25">
      <c r="B8" s="16" t="s">
        <v>8</v>
      </c>
      <c r="C8" s="15"/>
      <c r="D8" s="15">
        <v>97.2</v>
      </c>
      <c r="E8" s="34" t="s">
        <v>38</v>
      </c>
    </row>
    <row r="9" spans="1:5" x14ac:dyDescent="0.25">
      <c r="B9" s="16" t="s">
        <v>17</v>
      </c>
      <c r="C9" s="15"/>
      <c r="D9" s="15">
        <v>709.9</v>
      </c>
      <c r="E9" s="34" t="s">
        <v>47</v>
      </c>
    </row>
    <row r="10" spans="1:5" x14ac:dyDescent="0.25">
      <c r="B10" s="16" t="s">
        <v>18</v>
      </c>
      <c r="C10" s="15"/>
      <c r="D10" s="15">
        <v>81.2</v>
      </c>
      <c r="E10" s="34" t="s">
        <v>46</v>
      </c>
    </row>
    <row r="11" spans="1:5" x14ac:dyDescent="0.25">
      <c r="B11" s="16" t="s">
        <v>11</v>
      </c>
      <c r="C11" s="15">
        <v>16</v>
      </c>
      <c r="D11" s="15">
        <v>16</v>
      </c>
      <c r="E11" s="34" t="s">
        <v>32</v>
      </c>
    </row>
    <row r="12" spans="1:5" x14ac:dyDescent="0.25">
      <c r="B12" s="16" t="s">
        <v>31</v>
      </c>
      <c r="C12" s="15">
        <v>83.5</v>
      </c>
      <c r="D12" s="15">
        <v>83.5</v>
      </c>
      <c r="E12" s="34" t="s">
        <v>43</v>
      </c>
    </row>
    <row r="13" spans="1:5" x14ac:dyDescent="0.25">
      <c r="B13" s="16" t="s">
        <v>12</v>
      </c>
      <c r="C13" s="15"/>
      <c r="D13" s="15">
        <v>292.89999999999998</v>
      </c>
      <c r="E13" s="34" t="s">
        <v>44</v>
      </c>
    </row>
    <row r="14" spans="1:5" x14ac:dyDescent="0.25">
      <c r="B14" s="16" t="s">
        <v>15</v>
      </c>
      <c r="C14" s="15">
        <v>1038.0999999999999</v>
      </c>
      <c r="D14" s="15">
        <v>923.3</v>
      </c>
      <c r="E14" s="34" t="s">
        <v>36</v>
      </c>
    </row>
    <row r="15" spans="1:5" x14ac:dyDescent="0.25">
      <c r="B15" s="16" t="s">
        <v>30</v>
      </c>
      <c r="C15" s="15">
        <v>38.1</v>
      </c>
      <c r="D15" s="15">
        <v>210.7</v>
      </c>
      <c r="E15" s="34" t="s">
        <v>42</v>
      </c>
    </row>
    <row r="16" spans="1:5" x14ac:dyDescent="0.25">
      <c r="B16" s="16" t="s">
        <v>13</v>
      </c>
      <c r="C16" s="15">
        <v>62.3</v>
      </c>
      <c r="D16" s="15">
        <v>71.400000000000006</v>
      </c>
      <c r="E16" s="34" t="s">
        <v>35</v>
      </c>
    </row>
    <row r="17" spans="2:5" x14ac:dyDescent="0.25">
      <c r="B17" s="16" t="s">
        <v>16</v>
      </c>
      <c r="C17" s="15"/>
      <c r="D17" s="15">
        <v>484.8</v>
      </c>
      <c r="E17" s="34" t="s">
        <v>48</v>
      </c>
    </row>
    <row r="18" spans="2:5" x14ac:dyDescent="0.25">
      <c r="B18" s="16" t="s">
        <v>21</v>
      </c>
      <c r="C18" s="15">
        <v>302.2</v>
      </c>
      <c r="D18" s="15">
        <v>324.2</v>
      </c>
      <c r="E18" s="34" t="s">
        <v>33</v>
      </c>
    </row>
    <row r="19" spans="2:5" x14ac:dyDescent="0.25">
      <c r="B19" s="16" t="s">
        <v>53</v>
      </c>
      <c r="C19" s="15">
        <v>578.70000000000005</v>
      </c>
      <c r="D19" s="15"/>
      <c r="E19" s="34" t="s">
        <v>40</v>
      </c>
    </row>
    <row r="20" spans="2:5" x14ac:dyDescent="0.25">
      <c r="B20" s="16" t="s">
        <v>22</v>
      </c>
      <c r="C20" s="15">
        <v>1024.7</v>
      </c>
      <c r="D20" s="15">
        <v>934.8</v>
      </c>
      <c r="E20" s="34" t="s">
        <v>37</v>
      </c>
    </row>
    <row r="21" spans="2:5" ht="15.75" thickBot="1" x14ac:dyDescent="0.3">
      <c r="B21" s="20" t="s">
        <v>20</v>
      </c>
      <c r="C21" s="21">
        <v>299.60000000000002</v>
      </c>
      <c r="D21" s="21">
        <v>50.3</v>
      </c>
      <c r="E21" s="35" t="s">
        <v>41</v>
      </c>
    </row>
    <row r="22" spans="2:5" x14ac:dyDescent="0.25">
      <c r="B22" s="16"/>
      <c r="C22" s="15"/>
      <c r="D22" s="15"/>
    </row>
    <row r="23" spans="2:5" x14ac:dyDescent="0.25">
      <c r="B23" s="17" t="s">
        <v>54</v>
      </c>
      <c r="C23" s="18">
        <v>5</v>
      </c>
      <c r="D23" s="18">
        <v>5</v>
      </c>
    </row>
    <row r="24" spans="2:5" ht="15.75" thickBot="1" x14ac:dyDescent="0.3">
      <c r="B24" s="20" t="s">
        <v>56</v>
      </c>
      <c r="C24" s="21" t="s">
        <v>51</v>
      </c>
      <c r="D24" s="21" t="s">
        <v>51</v>
      </c>
    </row>
    <row r="25" spans="2:5" x14ac:dyDescent="0.25">
      <c r="B25" s="14"/>
    </row>
    <row r="26" spans="2:5" x14ac:dyDescent="0.25">
      <c r="B26" s="14"/>
    </row>
    <row r="27" spans="2:5" x14ac:dyDescent="0.25">
      <c r="B27" s="14"/>
    </row>
    <row r="28" spans="2:5" x14ac:dyDescent="0.25">
      <c r="B28" s="14"/>
    </row>
    <row r="29" spans="2:5" x14ac:dyDescent="0.25">
      <c r="B29" s="14"/>
    </row>
    <row r="30" spans="2:5" x14ac:dyDescent="0.25">
      <c r="B30" s="14"/>
    </row>
    <row r="31" spans="2:5" x14ac:dyDescent="0.25">
      <c r="B31" s="14"/>
    </row>
    <row r="33" spans="2:2" x14ac:dyDescent="0.25">
      <c r="B33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6"/>
  <sheetViews>
    <sheetView workbookViewId="0">
      <selection activeCell="R76" sqref="A2:R76"/>
    </sheetView>
  </sheetViews>
  <sheetFormatPr baseColWidth="10" defaultColWidth="9.140625" defaultRowHeight="15" x14ac:dyDescent="0.25"/>
  <cols>
    <col min="1" max="1" width="7.7109375" customWidth="1"/>
    <col min="2" max="2" width="7.5703125" style="2" bestFit="1" customWidth="1"/>
    <col min="3" max="3" width="5.42578125" bestFit="1" customWidth="1"/>
    <col min="4" max="4" width="4.5703125" bestFit="1" customWidth="1"/>
    <col min="5" max="5" width="4.42578125" bestFit="1" customWidth="1"/>
    <col min="6" max="6" width="4.5703125" bestFit="1" customWidth="1"/>
    <col min="7" max="7" width="5.85546875" bestFit="1" customWidth="1"/>
    <col min="8" max="8" width="4.7109375" bestFit="1" customWidth="1"/>
    <col min="9" max="9" width="5.42578125" bestFit="1" customWidth="1"/>
    <col min="10" max="10" width="4.85546875" bestFit="1" customWidth="1"/>
    <col min="11" max="11" width="4.42578125" bestFit="1" customWidth="1"/>
    <col min="12" max="12" width="5" bestFit="1" customWidth="1"/>
    <col min="13" max="13" width="5.42578125" bestFit="1" customWidth="1"/>
    <col min="14" max="15" width="4.42578125" bestFit="1" customWidth="1"/>
    <col min="16" max="16" width="6.42578125" bestFit="1" customWidth="1"/>
    <col min="17" max="17" width="6.7109375" bestFit="1" customWidth="1"/>
    <col min="18" max="18" width="6.42578125" style="1" bestFit="1" customWidth="1"/>
    <col min="19" max="19" width="7.28515625" style="1" customWidth="1"/>
  </cols>
  <sheetData>
    <row r="1" spans="1:21" x14ac:dyDescent="0.25">
      <c r="A1" s="33" t="s">
        <v>638</v>
      </c>
    </row>
    <row r="2" spans="1:21" ht="31.5" customHeight="1" x14ac:dyDescent="0.25">
      <c r="A2" s="64" t="s">
        <v>640</v>
      </c>
      <c r="B2" s="65"/>
      <c r="C2" s="65">
        <v>20</v>
      </c>
      <c r="D2" s="65">
        <v>15</v>
      </c>
      <c r="E2" s="65">
        <v>20</v>
      </c>
      <c r="F2" s="65">
        <v>20</v>
      </c>
      <c r="G2" s="65">
        <v>15</v>
      </c>
      <c r="H2" s="65">
        <v>20</v>
      </c>
      <c r="I2" s="65">
        <v>20</v>
      </c>
      <c r="J2" s="65">
        <v>20</v>
      </c>
      <c r="K2" s="65">
        <v>20</v>
      </c>
      <c r="L2" s="65"/>
      <c r="M2" s="65">
        <v>20</v>
      </c>
      <c r="N2" s="65">
        <v>20</v>
      </c>
      <c r="O2" s="65">
        <v>20</v>
      </c>
      <c r="P2" s="65"/>
      <c r="Q2" s="65"/>
      <c r="R2" s="66"/>
    </row>
    <row r="3" spans="1:21" s="3" customFormat="1" ht="14.25" x14ac:dyDescent="0.2">
      <c r="A3" s="67" t="s">
        <v>64</v>
      </c>
      <c r="B3" s="68" t="s">
        <v>9</v>
      </c>
      <c r="C3" s="69" t="s">
        <v>65</v>
      </c>
      <c r="D3" s="69" t="s">
        <v>29</v>
      </c>
      <c r="E3" s="69" t="s">
        <v>66</v>
      </c>
      <c r="F3" s="69" t="s">
        <v>28</v>
      </c>
      <c r="G3" s="69" t="s">
        <v>27</v>
      </c>
      <c r="H3" s="69" t="s">
        <v>3</v>
      </c>
      <c r="I3" s="69" t="s">
        <v>4</v>
      </c>
      <c r="J3" s="69" t="s">
        <v>5</v>
      </c>
      <c r="K3" s="69" t="s">
        <v>6</v>
      </c>
      <c r="L3" s="69" t="s">
        <v>67</v>
      </c>
      <c r="M3" s="69" t="s">
        <v>25</v>
      </c>
      <c r="N3" s="69" t="s">
        <v>7</v>
      </c>
      <c r="O3" s="69" t="s">
        <v>8</v>
      </c>
      <c r="P3" s="69" t="s">
        <v>2</v>
      </c>
      <c r="Q3" s="69" t="s">
        <v>23</v>
      </c>
      <c r="R3" s="70" t="s">
        <v>2</v>
      </c>
      <c r="S3" s="10"/>
    </row>
    <row r="4" spans="1:21" s="4" customFormat="1" x14ac:dyDescent="0.25">
      <c r="A4" s="71" t="s">
        <v>68</v>
      </c>
      <c r="B4" s="71" t="s">
        <v>69</v>
      </c>
      <c r="C4" s="72">
        <v>43.493000000000002</v>
      </c>
      <c r="D4" s="72">
        <v>1.9E-2</v>
      </c>
      <c r="E4" s="72">
        <v>0</v>
      </c>
      <c r="F4" s="72">
        <v>2.1999999999999999E-2</v>
      </c>
      <c r="G4" s="72">
        <v>1.2999999999999999E-2</v>
      </c>
      <c r="H4" s="72">
        <v>7.0000000000000001E-3</v>
      </c>
      <c r="I4" s="72">
        <v>54.670999999999999</v>
      </c>
      <c r="J4" s="72">
        <v>0</v>
      </c>
      <c r="K4" s="72">
        <v>1.7999999999999999E-2</v>
      </c>
      <c r="L4" s="72">
        <v>-1.2999999999999999E-2</v>
      </c>
      <c r="M4" s="72">
        <v>0.38900000000000001</v>
      </c>
      <c r="N4" s="72">
        <v>3.6930000000000001</v>
      </c>
      <c r="O4" s="72">
        <v>1.7000000000000001E-2</v>
      </c>
      <c r="P4" s="72">
        <v>102.342</v>
      </c>
      <c r="Q4" s="72">
        <v>1.5589999999999999</v>
      </c>
      <c r="R4" s="73">
        <v>100.783</v>
      </c>
      <c r="S4" s="8"/>
    </row>
    <row r="5" spans="1:21" s="4" customFormat="1" x14ac:dyDescent="0.25">
      <c r="A5" s="74" t="s">
        <v>70</v>
      </c>
      <c r="B5" s="74" t="s">
        <v>69</v>
      </c>
      <c r="C5" s="75">
        <v>42.194000000000003</v>
      </c>
      <c r="D5" s="75">
        <v>0.63600000000000001</v>
      </c>
      <c r="E5" s="75">
        <v>9.1999999999999998E-2</v>
      </c>
      <c r="F5" s="75">
        <v>3.7999999999999999E-2</v>
      </c>
      <c r="G5" s="75">
        <v>0.183</v>
      </c>
      <c r="H5" s="75">
        <v>0.16900000000000001</v>
      </c>
      <c r="I5" s="75">
        <v>53.715000000000003</v>
      </c>
      <c r="J5" s="75">
        <v>0</v>
      </c>
      <c r="K5" s="75">
        <v>0.27400000000000002</v>
      </c>
      <c r="L5" s="75">
        <v>-0.17899999999999999</v>
      </c>
      <c r="M5" s="75">
        <v>7.5999999999999998E-2</v>
      </c>
      <c r="N5" s="75">
        <v>3.9870000000000001</v>
      </c>
      <c r="O5" s="75">
        <v>8.0000000000000002E-3</v>
      </c>
      <c r="P5" s="75">
        <v>101.373</v>
      </c>
      <c r="Q5" s="75">
        <v>1.681</v>
      </c>
      <c r="R5" s="76">
        <v>99.691999999999993</v>
      </c>
      <c r="S5" s="7"/>
    </row>
    <row r="6" spans="1:21" s="4" customFormat="1" x14ac:dyDescent="0.25">
      <c r="A6" s="74" t="s">
        <v>71</v>
      </c>
      <c r="B6" s="74" t="s">
        <v>69</v>
      </c>
      <c r="C6" s="75">
        <v>43.747999999999998</v>
      </c>
      <c r="D6" s="75">
        <v>0.111</v>
      </c>
      <c r="E6" s="75">
        <v>9.4E-2</v>
      </c>
      <c r="F6" s="75">
        <v>0</v>
      </c>
      <c r="G6" s="75">
        <v>1.0999999999999999E-2</v>
      </c>
      <c r="H6" s="75">
        <v>5.0000000000000001E-3</v>
      </c>
      <c r="I6" s="75">
        <v>55.292999999999999</v>
      </c>
      <c r="J6" s="75">
        <v>0</v>
      </c>
      <c r="K6" s="75">
        <v>0.184</v>
      </c>
      <c r="L6" s="75">
        <v>0.14000000000000001</v>
      </c>
      <c r="M6" s="75">
        <v>6.2E-2</v>
      </c>
      <c r="N6" s="75">
        <v>3.4140000000000001</v>
      </c>
      <c r="O6" s="75">
        <v>1.7999999999999999E-2</v>
      </c>
      <c r="P6" s="75">
        <v>103.08199999999999</v>
      </c>
      <c r="Q6" s="75">
        <v>1.4419999999999999</v>
      </c>
      <c r="R6" s="76">
        <v>101.64</v>
      </c>
      <c r="S6" s="7"/>
    </row>
    <row r="7" spans="1:21" s="4" customFormat="1" x14ac:dyDescent="0.25">
      <c r="A7" s="74" t="s">
        <v>72</v>
      </c>
      <c r="B7" s="74" t="s">
        <v>69</v>
      </c>
      <c r="C7" s="75">
        <v>43.359000000000002</v>
      </c>
      <c r="D7" s="75">
        <v>0.14799999999999999</v>
      </c>
      <c r="E7" s="75">
        <v>0.106</v>
      </c>
      <c r="F7" s="75">
        <v>0</v>
      </c>
      <c r="G7" s="75">
        <v>1.4999999999999999E-2</v>
      </c>
      <c r="H7" s="75">
        <v>7.0000000000000001E-3</v>
      </c>
      <c r="I7" s="75">
        <v>54.786999999999999</v>
      </c>
      <c r="J7" s="75">
        <v>7.5999999999999998E-2</v>
      </c>
      <c r="K7" s="75">
        <v>0</v>
      </c>
      <c r="L7" s="75">
        <v>-0.36299999999999999</v>
      </c>
      <c r="M7" s="75">
        <v>8.2000000000000003E-2</v>
      </c>
      <c r="N7" s="75">
        <v>4.4009999999999998</v>
      </c>
      <c r="O7" s="75">
        <v>2.1999999999999999E-2</v>
      </c>
      <c r="P7" s="75">
        <v>103.003</v>
      </c>
      <c r="Q7" s="75">
        <v>1.8580000000000001</v>
      </c>
      <c r="R7" s="76">
        <v>101.145</v>
      </c>
      <c r="S7" s="7"/>
    </row>
    <row r="8" spans="1:21" s="4" customFormat="1" x14ac:dyDescent="0.25">
      <c r="A8" s="74" t="s">
        <v>73</v>
      </c>
      <c r="B8" s="74" t="s">
        <v>69</v>
      </c>
      <c r="C8" s="75">
        <v>43.655000000000001</v>
      </c>
      <c r="D8" s="75">
        <v>5.0999999999999997E-2</v>
      </c>
      <c r="E8" s="75">
        <v>0.108</v>
      </c>
      <c r="F8" s="75">
        <v>0</v>
      </c>
      <c r="G8" s="75">
        <v>1.4E-2</v>
      </c>
      <c r="H8" s="75">
        <v>0</v>
      </c>
      <c r="I8" s="75">
        <v>54.298999999999999</v>
      </c>
      <c r="J8" s="75">
        <v>0.121</v>
      </c>
      <c r="K8" s="75">
        <v>4.8000000000000001E-2</v>
      </c>
      <c r="L8" s="75">
        <v>0.115</v>
      </c>
      <c r="M8" s="75">
        <v>0.08</v>
      </c>
      <c r="N8" s="75">
        <v>3.4409999999999998</v>
      </c>
      <c r="O8" s="75">
        <v>1E-3</v>
      </c>
      <c r="P8" s="75">
        <v>101.934</v>
      </c>
      <c r="Q8" s="75">
        <v>1.4490000000000001</v>
      </c>
      <c r="R8" s="76">
        <v>100.485</v>
      </c>
      <c r="S8" s="7"/>
    </row>
    <row r="9" spans="1:21" s="4" customFormat="1" x14ac:dyDescent="0.25">
      <c r="A9" s="74" t="s">
        <v>74</v>
      </c>
      <c r="B9" s="74" t="s">
        <v>69</v>
      </c>
      <c r="C9" s="75">
        <v>43.484999999999999</v>
      </c>
      <c r="D9" s="75">
        <v>0.20599999999999999</v>
      </c>
      <c r="E9" s="75">
        <v>0.11600000000000001</v>
      </c>
      <c r="F9" s="75">
        <v>0</v>
      </c>
      <c r="G9" s="75">
        <v>1.0999999999999999E-2</v>
      </c>
      <c r="H9" s="75">
        <v>0</v>
      </c>
      <c r="I9" s="75">
        <v>54.459000000000003</v>
      </c>
      <c r="J9" s="75">
        <v>4.8000000000000001E-2</v>
      </c>
      <c r="K9" s="75">
        <v>5.7000000000000002E-2</v>
      </c>
      <c r="L9" s="75">
        <v>-0.41</v>
      </c>
      <c r="M9" s="75">
        <v>0.1</v>
      </c>
      <c r="N9" s="75">
        <v>4.5039999999999996</v>
      </c>
      <c r="O9" s="75">
        <v>1.0999999999999999E-2</v>
      </c>
      <c r="P9" s="75">
        <v>102.998</v>
      </c>
      <c r="Q9" s="75">
        <v>1.899</v>
      </c>
      <c r="R9" s="76">
        <v>101.099</v>
      </c>
      <c r="S9" s="7"/>
    </row>
    <row r="10" spans="1:21" s="4" customFormat="1" x14ac:dyDescent="0.25">
      <c r="A10" s="74" t="s">
        <v>75</v>
      </c>
      <c r="B10" s="74" t="s">
        <v>69</v>
      </c>
      <c r="C10" s="75">
        <v>43.533999999999999</v>
      </c>
      <c r="D10" s="75">
        <v>0.19600000000000001</v>
      </c>
      <c r="E10" s="75">
        <v>0.122</v>
      </c>
      <c r="F10" s="75">
        <v>6.0000000000000001E-3</v>
      </c>
      <c r="G10" s="75">
        <v>0</v>
      </c>
      <c r="H10" s="75">
        <v>0</v>
      </c>
      <c r="I10" s="75">
        <v>54.359000000000002</v>
      </c>
      <c r="J10" s="75">
        <v>4.8000000000000001E-2</v>
      </c>
      <c r="K10" s="75">
        <v>6.3E-2</v>
      </c>
      <c r="L10" s="75">
        <v>-0.35499999999999998</v>
      </c>
      <c r="M10" s="75">
        <v>0.10299999999999999</v>
      </c>
      <c r="N10" s="75">
        <v>4.383</v>
      </c>
      <c r="O10" s="75">
        <v>2.7E-2</v>
      </c>
      <c r="P10" s="75">
        <v>102.843</v>
      </c>
      <c r="Q10" s="75">
        <v>1.8520000000000001</v>
      </c>
      <c r="R10" s="76">
        <v>100.991</v>
      </c>
      <c r="S10" s="7"/>
    </row>
    <row r="11" spans="1:21" s="4" customFormat="1" x14ac:dyDescent="0.25">
      <c r="A11" s="74" t="s">
        <v>76</v>
      </c>
      <c r="B11" s="74" t="s">
        <v>69</v>
      </c>
      <c r="C11" s="75">
        <v>43.451000000000001</v>
      </c>
      <c r="D11" s="75">
        <v>0.157</v>
      </c>
      <c r="E11" s="75">
        <v>0.13100000000000001</v>
      </c>
      <c r="F11" s="75">
        <v>0</v>
      </c>
      <c r="G11" s="75">
        <v>0</v>
      </c>
      <c r="H11" s="75">
        <v>0.02</v>
      </c>
      <c r="I11" s="75">
        <v>54.970999999999997</v>
      </c>
      <c r="J11" s="75">
        <v>3.5999999999999997E-2</v>
      </c>
      <c r="K11" s="75">
        <v>6.3E-2</v>
      </c>
      <c r="L11" s="75">
        <v>-0.27500000000000002</v>
      </c>
      <c r="M11" s="75">
        <v>0.42</v>
      </c>
      <c r="N11" s="75">
        <v>4.2220000000000004</v>
      </c>
      <c r="O11" s="75">
        <v>0.06</v>
      </c>
      <c r="P11" s="75">
        <v>103.532</v>
      </c>
      <c r="Q11" s="75">
        <v>1.7909999999999999</v>
      </c>
      <c r="R11" s="76">
        <v>101.741</v>
      </c>
      <c r="S11" s="7"/>
    </row>
    <row r="12" spans="1:21" s="4" customFormat="1" x14ac:dyDescent="0.25">
      <c r="A12" s="74" t="s">
        <v>77</v>
      </c>
      <c r="B12" s="74" t="s">
        <v>69</v>
      </c>
      <c r="C12" s="75">
        <v>43.878</v>
      </c>
      <c r="D12" s="75">
        <v>0.316</v>
      </c>
      <c r="E12" s="75">
        <v>0.23200000000000001</v>
      </c>
      <c r="F12" s="75">
        <v>1.2999999999999999E-2</v>
      </c>
      <c r="G12" s="75">
        <v>1.7000000000000001E-2</v>
      </c>
      <c r="H12" s="75">
        <v>6.0000000000000001E-3</v>
      </c>
      <c r="I12" s="75">
        <v>54.631</v>
      </c>
      <c r="J12" s="75">
        <v>0</v>
      </c>
      <c r="K12" s="75">
        <v>0.23499999999999999</v>
      </c>
      <c r="L12" s="75">
        <v>-0.313</v>
      </c>
      <c r="M12" s="75">
        <v>0.09</v>
      </c>
      <c r="N12" s="75">
        <v>4.3520000000000003</v>
      </c>
      <c r="O12" s="75">
        <v>0</v>
      </c>
      <c r="P12" s="75">
        <v>103.771</v>
      </c>
      <c r="Q12" s="75">
        <v>1.8320000000000001</v>
      </c>
      <c r="R12" s="76">
        <v>101.93899999999999</v>
      </c>
      <c r="S12" s="7"/>
    </row>
    <row r="13" spans="1:21" s="4" customFormat="1" x14ac:dyDescent="0.25">
      <c r="A13" s="74" t="s">
        <v>78</v>
      </c>
      <c r="B13" s="74" t="s">
        <v>69</v>
      </c>
      <c r="C13" s="75">
        <v>42.817999999999998</v>
      </c>
      <c r="D13" s="75">
        <v>0.222</v>
      </c>
      <c r="E13" s="75">
        <v>0.59699999999999998</v>
      </c>
      <c r="F13" s="75">
        <v>2.5000000000000001E-2</v>
      </c>
      <c r="G13" s="75">
        <v>2.3E-2</v>
      </c>
      <c r="H13" s="75">
        <v>6.0000000000000001E-3</v>
      </c>
      <c r="I13" s="75">
        <v>53.984999999999999</v>
      </c>
      <c r="J13" s="75">
        <v>3.0000000000000001E-3</v>
      </c>
      <c r="K13" s="75">
        <v>3.3000000000000002E-2</v>
      </c>
      <c r="L13" s="75">
        <v>6.2E-2</v>
      </c>
      <c r="M13" s="75">
        <v>0.21299999999999999</v>
      </c>
      <c r="N13" s="75">
        <v>3.5230000000000001</v>
      </c>
      <c r="O13" s="75">
        <v>1.6E-2</v>
      </c>
      <c r="P13" s="75">
        <v>101.52500000000001</v>
      </c>
      <c r="Q13" s="75">
        <v>1.4870000000000001</v>
      </c>
      <c r="R13" s="76">
        <v>100.038</v>
      </c>
      <c r="S13" s="7"/>
    </row>
    <row r="14" spans="1:21" s="4" customFormat="1" x14ac:dyDescent="0.25">
      <c r="A14" s="74" t="s">
        <v>79</v>
      </c>
      <c r="B14" s="74" t="s">
        <v>69</v>
      </c>
      <c r="C14" s="75">
        <v>41.883000000000003</v>
      </c>
      <c r="D14" s="75">
        <v>0.33</v>
      </c>
      <c r="E14" s="75">
        <v>0.871</v>
      </c>
      <c r="F14" s="75">
        <v>0</v>
      </c>
      <c r="G14" s="75">
        <v>1.0999999999999999E-2</v>
      </c>
      <c r="H14" s="75">
        <v>0</v>
      </c>
      <c r="I14" s="75">
        <v>53.908999999999999</v>
      </c>
      <c r="J14" s="75">
        <v>0</v>
      </c>
      <c r="K14" s="75">
        <v>0</v>
      </c>
      <c r="L14" s="75">
        <v>-0.29899999999999999</v>
      </c>
      <c r="M14" s="75">
        <v>0.309</v>
      </c>
      <c r="N14" s="75">
        <v>4.226</v>
      </c>
      <c r="O14" s="75">
        <v>8.0000000000000002E-3</v>
      </c>
      <c r="P14" s="75">
        <v>101.547</v>
      </c>
      <c r="Q14" s="75">
        <v>1.7809999999999999</v>
      </c>
      <c r="R14" s="76">
        <v>99.766000000000005</v>
      </c>
      <c r="S14" s="7"/>
      <c r="U14" s="6"/>
    </row>
    <row r="15" spans="1:21" s="4" customFormat="1" x14ac:dyDescent="0.25">
      <c r="A15" s="74" t="s">
        <v>80</v>
      </c>
      <c r="B15" s="74" t="s">
        <v>81</v>
      </c>
      <c r="C15" s="75">
        <v>41.975999999999999</v>
      </c>
      <c r="D15" s="75">
        <v>0.192</v>
      </c>
      <c r="E15" s="75">
        <v>4.9000000000000002E-2</v>
      </c>
      <c r="F15" s="75">
        <v>0</v>
      </c>
      <c r="G15" s="75">
        <v>0.21299999999999999</v>
      </c>
      <c r="H15" s="75">
        <v>0</v>
      </c>
      <c r="I15" s="75">
        <v>53.801000000000002</v>
      </c>
      <c r="J15" s="75">
        <v>2.4E-2</v>
      </c>
      <c r="K15" s="75">
        <v>2.7E-2</v>
      </c>
      <c r="L15" s="75">
        <v>0</v>
      </c>
      <c r="M15" s="75">
        <v>0.26</v>
      </c>
      <c r="N15" s="75">
        <v>3.3769999999999998</v>
      </c>
      <c r="O15" s="75">
        <v>0.40100000000000002</v>
      </c>
      <c r="P15" s="75">
        <v>100.321</v>
      </c>
      <c r="Q15" s="75">
        <v>1.512</v>
      </c>
      <c r="R15" s="76">
        <v>98.808000000000007</v>
      </c>
      <c r="S15" s="7"/>
    </row>
    <row r="16" spans="1:21" s="4" customFormat="1" x14ac:dyDescent="0.25">
      <c r="A16" s="74" t="s">
        <v>82</v>
      </c>
      <c r="B16" s="74" t="s">
        <v>81</v>
      </c>
      <c r="C16" s="75">
        <v>41.938000000000002</v>
      </c>
      <c r="D16" s="75">
        <v>0.29299999999999998</v>
      </c>
      <c r="E16" s="75">
        <v>8.8999999999999996E-2</v>
      </c>
      <c r="F16" s="75">
        <v>0</v>
      </c>
      <c r="G16" s="75">
        <v>0</v>
      </c>
      <c r="H16" s="75">
        <v>2E-3</v>
      </c>
      <c r="I16" s="75">
        <v>54.140999999999998</v>
      </c>
      <c r="J16" s="75">
        <v>9.7000000000000003E-2</v>
      </c>
      <c r="K16" s="75">
        <v>0.124</v>
      </c>
      <c r="L16" s="75">
        <v>0.18</v>
      </c>
      <c r="M16" s="75">
        <v>0.13800000000000001</v>
      </c>
      <c r="N16" s="75">
        <v>3.2</v>
      </c>
      <c r="O16" s="75">
        <v>5.5E-2</v>
      </c>
      <c r="P16" s="75">
        <v>100.258</v>
      </c>
      <c r="Q16" s="75">
        <v>1.36</v>
      </c>
      <c r="R16" s="76">
        <v>98.897999999999996</v>
      </c>
      <c r="S16" s="7"/>
    </row>
    <row r="17" spans="1:19" s="4" customFormat="1" x14ac:dyDescent="0.25">
      <c r="A17" s="74" t="s">
        <v>83</v>
      </c>
      <c r="B17" s="74" t="s">
        <v>81</v>
      </c>
      <c r="C17" s="75">
        <v>41.908999999999999</v>
      </c>
      <c r="D17" s="75">
        <v>0.29499999999999998</v>
      </c>
      <c r="E17" s="75">
        <v>0.13400000000000001</v>
      </c>
      <c r="F17" s="75">
        <v>0</v>
      </c>
      <c r="G17" s="75">
        <v>1.2999999999999999E-2</v>
      </c>
      <c r="H17" s="75">
        <v>7.0000000000000001E-3</v>
      </c>
      <c r="I17" s="75">
        <v>54.137</v>
      </c>
      <c r="J17" s="75">
        <v>5.0999999999999997E-2</v>
      </c>
      <c r="K17" s="75">
        <v>0.22900000000000001</v>
      </c>
      <c r="L17" s="75">
        <v>-0.159</v>
      </c>
      <c r="M17" s="75">
        <v>0.16200000000000001</v>
      </c>
      <c r="N17" s="75">
        <v>3.9039999999999999</v>
      </c>
      <c r="O17" s="75">
        <v>3.4000000000000002E-2</v>
      </c>
      <c r="P17" s="75">
        <v>100.876</v>
      </c>
      <c r="Q17" s="75">
        <v>1.651</v>
      </c>
      <c r="R17" s="76">
        <v>99.224000000000004</v>
      </c>
      <c r="S17" s="7"/>
    </row>
    <row r="18" spans="1:19" s="4" customFormat="1" x14ac:dyDescent="0.25">
      <c r="A18" s="74" t="s">
        <v>84</v>
      </c>
      <c r="B18" s="74" t="s">
        <v>81</v>
      </c>
      <c r="C18" s="75">
        <v>42.953000000000003</v>
      </c>
      <c r="D18" s="75">
        <v>0.20399999999999999</v>
      </c>
      <c r="E18" s="75">
        <v>0.14599999999999999</v>
      </c>
      <c r="F18" s="75">
        <v>0</v>
      </c>
      <c r="G18" s="75">
        <v>8.9999999999999993E-3</v>
      </c>
      <c r="H18" s="75">
        <v>0</v>
      </c>
      <c r="I18" s="75">
        <v>54.061999999999998</v>
      </c>
      <c r="J18" s="75">
        <v>0.112</v>
      </c>
      <c r="K18" s="75">
        <v>5.7000000000000002E-2</v>
      </c>
      <c r="L18" s="75">
        <v>-1.4E-2</v>
      </c>
      <c r="M18" s="75">
        <v>0.16800000000000001</v>
      </c>
      <c r="N18" s="75">
        <v>3.6509999999999998</v>
      </c>
      <c r="O18" s="75">
        <v>0.04</v>
      </c>
      <c r="P18" s="75">
        <v>101.402</v>
      </c>
      <c r="Q18" s="75">
        <v>1.5469999999999999</v>
      </c>
      <c r="R18" s="76">
        <v>99.855000000000004</v>
      </c>
      <c r="S18" s="7"/>
    </row>
    <row r="19" spans="1:19" s="4" customFormat="1" x14ac:dyDescent="0.25">
      <c r="A19" s="74" t="s">
        <v>85</v>
      </c>
      <c r="B19" s="74" t="s">
        <v>81</v>
      </c>
      <c r="C19" s="75">
        <v>40.939</v>
      </c>
      <c r="D19" s="75">
        <v>0.245</v>
      </c>
      <c r="E19" s="75">
        <v>0.16400000000000001</v>
      </c>
      <c r="F19" s="75">
        <v>0</v>
      </c>
      <c r="G19" s="75">
        <v>3.0000000000000001E-3</v>
      </c>
      <c r="H19" s="75">
        <v>1.2999999999999999E-2</v>
      </c>
      <c r="I19" s="75">
        <v>54.603000000000002</v>
      </c>
      <c r="J19" s="75">
        <v>0</v>
      </c>
      <c r="K19" s="75">
        <v>0.217</v>
      </c>
      <c r="L19" s="75">
        <v>-5.1999999999999998E-2</v>
      </c>
      <c r="M19" s="75">
        <v>0.14399999999999999</v>
      </c>
      <c r="N19" s="75">
        <v>3.629</v>
      </c>
      <c r="O19" s="75">
        <v>6.5000000000000002E-2</v>
      </c>
      <c r="P19" s="75">
        <v>100.02200000000001</v>
      </c>
      <c r="Q19" s="75">
        <v>1.5429999999999999</v>
      </c>
      <c r="R19" s="76">
        <v>98.478999999999999</v>
      </c>
      <c r="S19" s="7"/>
    </row>
    <row r="20" spans="1:19" s="4" customFormat="1" x14ac:dyDescent="0.25">
      <c r="A20" s="74" t="s">
        <v>86</v>
      </c>
      <c r="B20" s="74" t="s">
        <v>81</v>
      </c>
      <c r="C20" s="75">
        <v>41.545000000000002</v>
      </c>
      <c r="D20" s="75">
        <v>0.28699999999999998</v>
      </c>
      <c r="E20" s="75">
        <v>0.19500000000000001</v>
      </c>
      <c r="F20" s="75">
        <v>0</v>
      </c>
      <c r="G20" s="75">
        <v>0</v>
      </c>
      <c r="H20" s="75">
        <v>4.0000000000000001E-3</v>
      </c>
      <c r="I20" s="75">
        <v>54.578000000000003</v>
      </c>
      <c r="J20" s="75">
        <v>4.8000000000000001E-2</v>
      </c>
      <c r="K20" s="75">
        <v>0.13900000000000001</v>
      </c>
      <c r="L20" s="75">
        <v>3.5000000000000003E-2</v>
      </c>
      <c r="M20" s="75">
        <v>0.17799999999999999</v>
      </c>
      <c r="N20" s="75">
        <v>3.508</v>
      </c>
      <c r="O20" s="75">
        <v>2.5000000000000001E-2</v>
      </c>
      <c r="P20" s="75">
        <v>100.54300000000001</v>
      </c>
      <c r="Q20" s="75">
        <v>1.4830000000000001</v>
      </c>
      <c r="R20" s="76">
        <v>99.06</v>
      </c>
      <c r="S20" s="7"/>
    </row>
    <row r="21" spans="1:19" s="4" customFormat="1" x14ac:dyDescent="0.25">
      <c r="A21" s="74" t="s">
        <v>87</v>
      </c>
      <c r="B21" s="74" t="s">
        <v>81</v>
      </c>
      <c r="C21" s="75">
        <v>41.686</v>
      </c>
      <c r="D21" s="75">
        <v>0.26400000000000001</v>
      </c>
      <c r="E21" s="75">
        <v>0.224</v>
      </c>
      <c r="F21" s="75">
        <v>0</v>
      </c>
      <c r="G21" s="75">
        <v>0.219</v>
      </c>
      <c r="H21" s="75">
        <v>4.0000000000000001E-3</v>
      </c>
      <c r="I21" s="75">
        <v>53.366999999999997</v>
      </c>
      <c r="J21" s="75">
        <v>0.124</v>
      </c>
      <c r="K21" s="75">
        <v>0.115</v>
      </c>
      <c r="L21" s="75">
        <v>-0.186</v>
      </c>
      <c r="M21" s="75">
        <v>0.307</v>
      </c>
      <c r="N21" s="75">
        <v>3.7879999999999998</v>
      </c>
      <c r="O21" s="75">
        <v>0.318</v>
      </c>
      <c r="P21" s="75">
        <v>100.416</v>
      </c>
      <c r="Q21" s="75">
        <v>1.667</v>
      </c>
      <c r="R21" s="76">
        <v>98.75</v>
      </c>
      <c r="S21" s="7"/>
    </row>
    <row r="22" spans="1:19" s="4" customFormat="1" x14ac:dyDescent="0.25">
      <c r="A22" s="74" t="s">
        <v>88</v>
      </c>
      <c r="B22" s="74" t="s">
        <v>81</v>
      </c>
      <c r="C22" s="75">
        <v>42.771000000000001</v>
      </c>
      <c r="D22" s="75">
        <v>0.52800000000000002</v>
      </c>
      <c r="E22" s="75">
        <v>0.34300000000000003</v>
      </c>
      <c r="F22" s="75">
        <v>0</v>
      </c>
      <c r="G22" s="75">
        <v>0</v>
      </c>
      <c r="H22" s="75">
        <v>0.189</v>
      </c>
      <c r="I22" s="75">
        <v>53.872</v>
      </c>
      <c r="J22" s="75">
        <v>1.4999999999999999E-2</v>
      </c>
      <c r="K22" s="75">
        <v>4.4999999999999998E-2</v>
      </c>
      <c r="L22" s="75">
        <v>9.1999999999999998E-2</v>
      </c>
      <c r="M22" s="75">
        <v>0.33500000000000002</v>
      </c>
      <c r="N22" s="75">
        <v>3.46</v>
      </c>
      <c r="O22" s="75">
        <v>3.1E-2</v>
      </c>
      <c r="P22" s="75">
        <v>101.682</v>
      </c>
      <c r="Q22" s="75">
        <v>1.464</v>
      </c>
      <c r="R22" s="76">
        <v>100.218</v>
      </c>
      <c r="S22" s="7"/>
    </row>
    <row r="23" spans="1:19" s="4" customFormat="1" x14ac:dyDescent="0.25">
      <c r="A23" s="74" t="s">
        <v>89</v>
      </c>
      <c r="B23" s="74" t="s">
        <v>90</v>
      </c>
      <c r="C23" s="75">
        <v>43.103000000000002</v>
      </c>
      <c r="D23" s="75">
        <v>0.23100000000000001</v>
      </c>
      <c r="E23" s="75">
        <v>0.13400000000000001</v>
      </c>
      <c r="F23" s="75">
        <v>0</v>
      </c>
      <c r="G23" s="75">
        <v>1.7999999999999999E-2</v>
      </c>
      <c r="H23" s="75">
        <v>1.6E-2</v>
      </c>
      <c r="I23" s="75">
        <v>52.905000000000001</v>
      </c>
      <c r="J23" s="75">
        <v>0</v>
      </c>
      <c r="K23" s="75">
        <v>6.0000000000000001E-3</v>
      </c>
      <c r="L23" s="75">
        <v>0.16600000000000001</v>
      </c>
      <c r="M23" s="75">
        <v>7.3999999999999996E-2</v>
      </c>
      <c r="N23" s="75">
        <v>3.34</v>
      </c>
      <c r="O23" s="75">
        <v>7.0000000000000001E-3</v>
      </c>
      <c r="P23" s="75">
        <v>102.393</v>
      </c>
      <c r="Q23" s="75">
        <v>1.4079999999999999</v>
      </c>
      <c r="R23" s="76">
        <v>100.985</v>
      </c>
      <c r="S23" s="7"/>
    </row>
    <row r="24" spans="1:19" s="4" customFormat="1" x14ac:dyDescent="0.25">
      <c r="A24" s="74" t="s">
        <v>91</v>
      </c>
      <c r="B24" s="74" t="s">
        <v>90</v>
      </c>
      <c r="C24" s="75">
        <v>42.392000000000003</v>
      </c>
      <c r="D24" s="75">
        <v>0.38800000000000001</v>
      </c>
      <c r="E24" s="75">
        <v>0.15</v>
      </c>
      <c r="F24" s="75">
        <v>1.4E-2</v>
      </c>
      <c r="G24" s="75">
        <v>5.0000000000000001E-3</v>
      </c>
      <c r="H24" s="75">
        <v>1.2999999999999999E-2</v>
      </c>
      <c r="I24" s="75">
        <v>54.47</v>
      </c>
      <c r="J24" s="75">
        <v>7.6999999999999999E-2</v>
      </c>
      <c r="K24" s="75">
        <v>6.5000000000000002E-2</v>
      </c>
      <c r="L24" s="75">
        <v>-0.19700000000000001</v>
      </c>
      <c r="M24" s="75">
        <v>9.8000000000000004E-2</v>
      </c>
      <c r="N24" s="75">
        <v>4.0270000000000001</v>
      </c>
      <c r="O24" s="75">
        <v>0.01</v>
      </c>
      <c r="P24" s="75">
        <v>101.709</v>
      </c>
      <c r="Q24" s="75">
        <v>1.698</v>
      </c>
      <c r="R24" s="76">
        <v>100.011</v>
      </c>
      <c r="S24" s="7"/>
    </row>
    <row r="25" spans="1:19" s="4" customFormat="1" x14ac:dyDescent="0.25">
      <c r="A25" s="74" t="s">
        <v>92</v>
      </c>
      <c r="B25" s="74" t="s">
        <v>90</v>
      </c>
      <c r="C25" s="75">
        <v>41.829000000000001</v>
      </c>
      <c r="D25" s="75">
        <v>0.30199999999999999</v>
      </c>
      <c r="E25" s="75">
        <v>0.17299999999999999</v>
      </c>
      <c r="F25" s="75">
        <v>0</v>
      </c>
      <c r="G25" s="75">
        <v>0.20300000000000001</v>
      </c>
      <c r="H25" s="75">
        <v>0.01</v>
      </c>
      <c r="I25" s="75">
        <v>54.52</v>
      </c>
      <c r="J25" s="75">
        <v>2.7E-2</v>
      </c>
      <c r="K25" s="75">
        <v>5.3999999999999999E-2</v>
      </c>
      <c r="L25" s="75">
        <v>-0.40400000000000003</v>
      </c>
      <c r="M25" s="75">
        <v>9.7000000000000003E-2</v>
      </c>
      <c r="N25" s="75">
        <v>4.4260000000000002</v>
      </c>
      <c r="O25" s="75">
        <v>5.0000000000000001E-3</v>
      </c>
      <c r="P25" s="75">
        <v>101.646</v>
      </c>
      <c r="Q25" s="75">
        <v>1.865</v>
      </c>
      <c r="R25" s="76">
        <v>99.781000000000006</v>
      </c>
      <c r="S25" s="7"/>
    </row>
    <row r="26" spans="1:19" s="4" customFormat="1" x14ac:dyDescent="0.25">
      <c r="A26" s="74" t="s">
        <v>93</v>
      </c>
      <c r="B26" s="74" t="s">
        <v>90</v>
      </c>
      <c r="C26" s="75">
        <v>42.493000000000002</v>
      </c>
      <c r="D26" s="75">
        <v>0.30299999999999999</v>
      </c>
      <c r="E26" s="75">
        <v>0.17699999999999999</v>
      </c>
      <c r="F26" s="75">
        <v>0</v>
      </c>
      <c r="G26" s="75">
        <v>0</v>
      </c>
      <c r="H26" s="75">
        <v>0</v>
      </c>
      <c r="I26" s="75">
        <v>54.603999999999999</v>
      </c>
      <c r="J26" s="75">
        <v>3.5999999999999997E-2</v>
      </c>
      <c r="K26" s="75">
        <v>0.151</v>
      </c>
      <c r="L26" s="75">
        <v>-0.23200000000000001</v>
      </c>
      <c r="M26" s="75">
        <v>0.09</v>
      </c>
      <c r="N26" s="75">
        <v>4.1020000000000003</v>
      </c>
      <c r="O26" s="75">
        <v>1.4999999999999999E-2</v>
      </c>
      <c r="P26" s="75">
        <v>101.971</v>
      </c>
      <c r="Q26" s="75">
        <v>1.7310000000000001</v>
      </c>
      <c r="R26" s="76">
        <v>100.24</v>
      </c>
      <c r="S26" s="7"/>
    </row>
    <row r="27" spans="1:19" s="4" customFormat="1" x14ac:dyDescent="0.25">
      <c r="A27" s="74" t="s">
        <v>94</v>
      </c>
      <c r="B27" s="74" t="s">
        <v>90</v>
      </c>
      <c r="C27" s="75">
        <v>42.81</v>
      </c>
      <c r="D27" s="75">
        <v>0.56399999999999995</v>
      </c>
      <c r="E27" s="75">
        <v>0.185</v>
      </c>
      <c r="F27" s="75">
        <v>1.4999999999999999E-2</v>
      </c>
      <c r="G27" s="75">
        <v>1.7999999999999999E-2</v>
      </c>
      <c r="H27" s="75">
        <v>1.7999999999999999E-2</v>
      </c>
      <c r="I27" s="75">
        <v>54.131999999999998</v>
      </c>
      <c r="J27" s="75">
        <v>0</v>
      </c>
      <c r="K27" s="75">
        <v>0.26600000000000001</v>
      </c>
      <c r="L27" s="75">
        <v>-7.0000000000000001E-3</v>
      </c>
      <c r="M27" s="75">
        <v>0.28000000000000003</v>
      </c>
      <c r="N27" s="75">
        <v>3.6720000000000002</v>
      </c>
      <c r="O27" s="75">
        <v>1.2E-2</v>
      </c>
      <c r="P27" s="75">
        <v>101.97199999999999</v>
      </c>
      <c r="Q27" s="75">
        <v>1.5489999999999999</v>
      </c>
      <c r="R27" s="76">
        <v>100.423</v>
      </c>
      <c r="S27" s="7"/>
    </row>
    <row r="28" spans="1:19" s="4" customFormat="1" x14ac:dyDescent="0.25">
      <c r="A28" s="74" t="s">
        <v>95</v>
      </c>
      <c r="B28" s="74" t="s">
        <v>90</v>
      </c>
      <c r="C28" s="75">
        <v>42.860999999999997</v>
      </c>
      <c r="D28" s="75">
        <v>0.28199999999999997</v>
      </c>
      <c r="E28" s="75">
        <v>0.186</v>
      </c>
      <c r="F28" s="75">
        <v>0</v>
      </c>
      <c r="G28" s="75">
        <v>0</v>
      </c>
      <c r="H28" s="75">
        <v>8.0000000000000002E-3</v>
      </c>
      <c r="I28" s="75">
        <v>54.345999999999997</v>
      </c>
      <c r="J28" s="75">
        <v>0</v>
      </c>
      <c r="K28" s="75">
        <v>3.0000000000000001E-3</v>
      </c>
      <c r="L28" s="75">
        <v>-0.23200000000000001</v>
      </c>
      <c r="M28" s="75">
        <v>0.217</v>
      </c>
      <c r="N28" s="75">
        <v>4.12</v>
      </c>
      <c r="O28" s="75">
        <v>2E-3</v>
      </c>
      <c r="P28" s="75">
        <v>102.026</v>
      </c>
      <c r="Q28" s="75">
        <v>1.7350000000000001</v>
      </c>
      <c r="R28" s="76">
        <v>100.291</v>
      </c>
      <c r="S28" s="7"/>
    </row>
    <row r="29" spans="1:19" s="4" customFormat="1" x14ac:dyDescent="0.25">
      <c r="A29" s="74" t="s">
        <v>96</v>
      </c>
      <c r="B29" s="74" t="s">
        <v>90</v>
      </c>
      <c r="C29" s="75">
        <v>42.393999999999998</v>
      </c>
      <c r="D29" s="75">
        <v>0.28799999999999998</v>
      </c>
      <c r="E29" s="75">
        <v>0.20300000000000001</v>
      </c>
      <c r="F29" s="75">
        <v>2.3E-2</v>
      </c>
      <c r="G29" s="75">
        <v>5.0000000000000001E-3</v>
      </c>
      <c r="H29" s="75">
        <v>0</v>
      </c>
      <c r="I29" s="75">
        <v>54.243000000000002</v>
      </c>
      <c r="J29" s="75">
        <v>0.08</v>
      </c>
      <c r="K29" s="75">
        <v>8.3000000000000004E-2</v>
      </c>
      <c r="L29" s="75">
        <v>-1.4E-2</v>
      </c>
      <c r="M29" s="75">
        <v>0.19700000000000001</v>
      </c>
      <c r="N29" s="75">
        <v>3.6429999999999998</v>
      </c>
      <c r="O29" s="75">
        <v>2.5999999999999999E-2</v>
      </c>
      <c r="P29" s="75">
        <v>101.18300000000001</v>
      </c>
      <c r="Q29" s="75">
        <v>1.54</v>
      </c>
      <c r="R29" s="76">
        <v>99.643000000000001</v>
      </c>
      <c r="S29" s="7"/>
    </row>
    <row r="30" spans="1:19" s="4" customFormat="1" x14ac:dyDescent="0.25">
      <c r="A30" s="74" t="s">
        <v>97</v>
      </c>
      <c r="B30" s="74" t="s">
        <v>90</v>
      </c>
      <c r="C30" s="75">
        <v>42.360999999999997</v>
      </c>
      <c r="D30" s="75">
        <v>0.14399999999999999</v>
      </c>
      <c r="E30" s="75">
        <v>0.22</v>
      </c>
      <c r="F30" s="75">
        <v>0</v>
      </c>
      <c r="G30" s="75">
        <v>1.7999999999999999E-2</v>
      </c>
      <c r="H30" s="75">
        <v>0</v>
      </c>
      <c r="I30" s="75">
        <v>53.768999999999998</v>
      </c>
      <c r="J30" s="75">
        <v>3.5999999999999997E-2</v>
      </c>
      <c r="K30" s="75">
        <v>0.113</v>
      </c>
      <c r="L30" s="75">
        <v>-1.2E-2</v>
      </c>
      <c r="M30" s="75">
        <v>0.46500000000000002</v>
      </c>
      <c r="N30" s="75">
        <v>3.302</v>
      </c>
      <c r="O30" s="75">
        <v>0.627</v>
      </c>
      <c r="P30" s="75">
        <v>101.05500000000001</v>
      </c>
      <c r="Q30" s="75">
        <v>1.532</v>
      </c>
      <c r="R30" s="76">
        <v>99.522999999999996</v>
      </c>
      <c r="S30" s="7"/>
    </row>
    <row r="31" spans="1:19" s="4" customFormat="1" x14ac:dyDescent="0.25">
      <c r="A31" s="74" t="s">
        <v>98</v>
      </c>
      <c r="B31" s="74" t="s">
        <v>90</v>
      </c>
      <c r="C31" s="75">
        <v>42.978999999999999</v>
      </c>
      <c r="D31" s="75">
        <v>0.29399999999999998</v>
      </c>
      <c r="E31" s="75">
        <v>0.53500000000000003</v>
      </c>
      <c r="F31" s="75">
        <v>0</v>
      </c>
      <c r="G31" s="75">
        <v>2.5000000000000001E-2</v>
      </c>
      <c r="H31" s="75">
        <v>0</v>
      </c>
      <c r="I31" s="75">
        <v>54.466000000000001</v>
      </c>
      <c r="J31" s="75">
        <v>6.7000000000000004E-2</v>
      </c>
      <c r="K31" s="75">
        <v>0</v>
      </c>
      <c r="L31" s="75">
        <v>0.30399999999999999</v>
      </c>
      <c r="M31" s="75">
        <v>0.26800000000000002</v>
      </c>
      <c r="N31" s="75">
        <v>3.056</v>
      </c>
      <c r="O31" s="75">
        <v>1.4E-2</v>
      </c>
      <c r="P31" s="75">
        <v>102.00700000000001</v>
      </c>
      <c r="Q31" s="75">
        <v>1.29</v>
      </c>
      <c r="R31" s="76">
        <v>100.717</v>
      </c>
      <c r="S31" s="7"/>
    </row>
    <row r="32" spans="1:19" s="4" customFormat="1" x14ac:dyDescent="0.25">
      <c r="A32" s="74" t="s">
        <v>99</v>
      </c>
      <c r="B32" s="74" t="s">
        <v>90</v>
      </c>
      <c r="C32" s="75">
        <v>42.037999999999997</v>
      </c>
      <c r="D32" s="75">
        <v>0.48099999999999998</v>
      </c>
      <c r="E32" s="75">
        <v>0.54800000000000004</v>
      </c>
      <c r="F32" s="75">
        <v>0</v>
      </c>
      <c r="G32" s="75">
        <v>0</v>
      </c>
      <c r="H32" s="75">
        <v>0</v>
      </c>
      <c r="I32" s="75">
        <v>54.722999999999999</v>
      </c>
      <c r="J32" s="75">
        <v>2.1000000000000001E-2</v>
      </c>
      <c r="K32" s="75">
        <v>9.0999999999999998E-2</v>
      </c>
      <c r="L32" s="75">
        <v>6.6000000000000003E-2</v>
      </c>
      <c r="M32" s="75">
        <v>0.218</v>
      </c>
      <c r="N32" s="75">
        <v>3.5110000000000001</v>
      </c>
      <c r="O32" s="75">
        <v>3.0000000000000001E-3</v>
      </c>
      <c r="P32" s="75">
        <v>101.699</v>
      </c>
      <c r="Q32" s="75">
        <v>1.4790000000000001</v>
      </c>
      <c r="R32" s="76">
        <v>100.22</v>
      </c>
      <c r="S32" s="7"/>
    </row>
    <row r="33" spans="1:19" s="4" customFormat="1" x14ac:dyDescent="0.25">
      <c r="A33" s="74" t="s">
        <v>100</v>
      </c>
      <c r="B33" s="74" t="s">
        <v>90</v>
      </c>
      <c r="C33" s="75">
        <v>42.247999999999998</v>
      </c>
      <c r="D33" s="75">
        <v>0.26600000000000001</v>
      </c>
      <c r="E33" s="75">
        <v>0.72299999999999998</v>
      </c>
      <c r="F33" s="75">
        <v>3.1E-2</v>
      </c>
      <c r="G33" s="75">
        <v>0</v>
      </c>
      <c r="H33" s="75">
        <v>1.4E-2</v>
      </c>
      <c r="I33" s="75">
        <v>55.322000000000003</v>
      </c>
      <c r="J33" s="75">
        <v>0.03</v>
      </c>
      <c r="K33" s="75">
        <v>3.3000000000000002E-2</v>
      </c>
      <c r="L33" s="75">
        <v>-5.8000000000000003E-2</v>
      </c>
      <c r="M33" s="75">
        <v>0.38100000000000001</v>
      </c>
      <c r="N33" s="75">
        <v>3.786</v>
      </c>
      <c r="O33" s="75">
        <v>1.2E-2</v>
      </c>
      <c r="P33" s="75">
        <v>102.84699999999999</v>
      </c>
      <c r="Q33" s="75">
        <v>1.597</v>
      </c>
      <c r="R33" s="76">
        <v>101.25</v>
      </c>
      <c r="S33" s="7"/>
    </row>
    <row r="34" spans="1:19" s="4" customFormat="1" x14ac:dyDescent="0.25">
      <c r="A34" s="74" t="s">
        <v>101</v>
      </c>
      <c r="B34" s="74" t="s">
        <v>90</v>
      </c>
      <c r="C34" s="75">
        <v>42.58</v>
      </c>
      <c r="D34" s="75">
        <v>0.29099999999999998</v>
      </c>
      <c r="E34" s="75">
        <v>0.74299999999999999</v>
      </c>
      <c r="F34" s="75">
        <v>8.9999999999999993E-3</v>
      </c>
      <c r="G34" s="75">
        <v>7.0000000000000001E-3</v>
      </c>
      <c r="H34" s="75">
        <v>1.2999999999999999E-2</v>
      </c>
      <c r="I34" s="75">
        <v>54.48</v>
      </c>
      <c r="J34" s="75">
        <v>6.0999999999999999E-2</v>
      </c>
      <c r="K34" s="75">
        <v>0.127</v>
      </c>
      <c r="L34" s="75">
        <v>-6.6000000000000003E-2</v>
      </c>
      <c r="M34" s="75">
        <v>0.313</v>
      </c>
      <c r="N34" s="75">
        <v>3.806</v>
      </c>
      <c r="O34" s="75">
        <v>1E-3</v>
      </c>
      <c r="P34" s="75">
        <v>102.43</v>
      </c>
      <c r="Q34" s="75">
        <v>1.603</v>
      </c>
      <c r="R34" s="76">
        <v>100.828</v>
      </c>
      <c r="S34" s="7"/>
    </row>
    <row r="35" spans="1:19" s="4" customFormat="1" x14ac:dyDescent="0.25">
      <c r="A35" s="74" t="s">
        <v>102</v>
      </c>
      <c r="B35" s="74" t="s">
        <v>103</v>
      </c>
      <c r="C35" s="75">
        <v>42.067999999999998</v>
      </c>
      <c r="D35" s="75">
        <v>0.33200000000000002</v>
      </c>
      <c r="E35" s="75">
        <v>0.57099999999999995</v>
      </c>
      <c r="F35" s="75">
        <v>0</v>
      </c>
      <c r="G35" s="75">
        <v>0</v>
      </c>
      <c r="H35" s="75">
        <v>2.7E-2</v>
      </c>
      <c r="I35" s="75">
        <v>54.645000000000003</v>
      </c>
      <c r="J35" s="75">
        <v>2.1000000000000001E-2</v>
      </c>
      <c r="K35" s="75">
        <v>0.127</v>
      </c>
      <c r="L35" s="75">
        <v>0.49299999999999999</v>
      </c>
      <c r="M35" s="75">
        <v>0.39900000000000002</v>
      </c>
      <c r="N35" s="75">
        <v>2.641</v>
      </c>
      <c r="O35" s="75">
        <v>0.01</v>
      </c>
      <c r="P35" s="75">
        <v>101.33499999999999</v>
      </c>
      <c r="Q35" s="75">
        <v>1.1140000000000001</v>
      </c>
      <c r="R35" s="76">
        <v>100.221</v>
      </c>
      <c r="S35" s="7"/>
    </row>
    <row r="36" spans="1:19" s="4" customFormat="1" x14ac:dyDescent="0.25">
      <c r="A36" s="74" t="s">
        <v>104</v>
      </c>
      <c r="B36" s="74" t="s">
        <v>105</v>
      </c>
      <c r="C36" s="75">
        <v>42.982999999999997</v>
      </c>
      <c r="D36" s="75">
        <v>0.215</v>
      </c>
      <c r="E36" s="75">
        <v>0.13700000000000001</v>
      </c>
      <c r="F36" s="75">
        <v>1.7999999999999999E-2</v>
      </c>
      <c r="G36" s="75">
        <v>1.4999999999999999E-2</v>
      </c>
      <c r="H36" s="75">
        <v>0</v>
      </c>
      <c r="I36" s="75">
        <v>54.360999999999997</v>
      </c>
      <c r="J36" s="75">
        <v>0.09</v>
      </c>
      <c r="K36" s="75">
        <v>0</v>
      </c>
      <c r="L36" s="75">
        <v>0.436</v>
      </c>
      <c r="M36" s="75">
        <v>8.3000000000000004E-2</v>
      </c>
      <c r="N36" s="75">
        <v>2.762</v>
      </c>
      <c r="O36" s="75">
        <v>8.0000000000000002E-3</v>
      </c>
      <c r="P36" s="75">
        <v>101.108</v>
      </c>
      <c r="Q36" s="75">
        <v>1.165</v>
      </c>
      <c r="R36" s="76">
        <v>99.942999999999998</v>
      </c>
      <c r="S36" s="7"/>
    </row>
    <row r="37" spans="1:19" s="4" customFormat="1" x14ac:dyDescent="0.25">
      <c r="A37" s="74" t="s">
        <v>106</v>
      </c>
      <c r="B37" s="74" t="s">
        <v>105</v>
      </c>
      <c r="C37" s="75">
        <v>42.686</v>
      </c>
      <c r="D37" s="75">
        <v>0.26400000000000001</v>
      </c>
      <c r="E37" s="75">
        <v>0.18099999999999999</v>
      </c>
      <c r="F37" s="75">
        <v>0</v>
      </c>
      <c r="G37" s="75">
        <v>0</v>
      </c>
      <c r="H37" s="75">
        <v>2E-3</v>
      </c>
      <c r="I37" s="75">
        <v>53.786000000000001</v>
      </c>
      <c r="J37" s="75">
        <v>3.0000000000000001E-3</v>
      </c>
      <c r="K37" s="75">
        <v>9.5000000000000001E-2</v>
      </c>
      <c r="L37" s="75">
        <v>0.41399999999999998</v>
      </c>
      <c r="M37" s="75">
        <v>7.0999999999999994E-2</v>
      </c>
      <c r="N37" s="75">
        <v>2.7829999999999999</v>
      </c>
      <c r="O37" s="75">
        <v>2E-3</v>
      </c>
      <c r="P37" s="75">
        <v>100.288</v>
      </c>
      <c r="Q37" s="75">
        <v>1.1719999999999999</v>
      </c>
      <c r="R37" s="76">
        <v>99.116</v>
      </c>
      <c r="S37" s="7"/>
    </row>
    <row r="38" spans="1:19" s="4" customFormat="1" x14ac:dyDescent="0.25">
      <c r="A38" s="74" t="s">
        <v>107</v>
      </c>
      <c r="B38" s="74" t="s">
        <v>105</v>
      </c>
      <c r="C38" s="75">
        <v>42.807000000000002</v>
      </c>
      <c r="D38" s="75">
        <v>0.29499999999999998</v>
      </c>
      <c r="E38" s="75">
        <v>0.19700000000000001</v>
      </c>
      <c r="F38" s="75">
        <v>1.2E-2</v>
      </c>
      <c r="G38" s="75">
        <v>0</v>
      </c>
      <c r="H38" s="75">
        <v>2.1000000000000001E-2</v>
      </c>
      <c r="I38" s="75">
        <v>53.738999999999997</v>
      </c>
      <c r="J38" s="75">
        <v>4.4999999999999998E-2</v>
      </c>
      <c r="K38" s="75">
        <v>1.4999999999999999E-2</v>
      </c>
      <c r="L38" s="75">
        <v>0.36099999999999999</v>
      </c>
      <c r="M38" s="75">
        <v>0.06</v>
      </c>
      <c r="N38" s="75">
        <v>2.8940000000000001</v>
      </c>
      <c r="O38" s="75">
        <v>8.9999999999999993E-3</v>
      </c>
      <c r="P38" s="75">
        <v>100.45399999999999</v>
      </c>
      <c r="Q38" s="75">
        <v>1.2210000000000001</v>
      </c>
      <c r="R38" s="76">
        <v>99.233000000000004</v>
      </c>
      <c r="S38" s="7"/>
    </row>
    <row r="39" spans="1:19" s="4" customFormat="1" x14ac:dyDescent="0.25">
      <c r="A39" s="74" t="s">
        <v>108</v>
      </c>
      <c r="B39" s="74" t="s">
        <v>105</v>
      </c>
      <c r="C39" s="75">
        <v>42.368000000000002</v>
      </c>
      <c r="D39" s="75">
        <v>0.34699999999999998</v>
      </c>
      <c r="E39" s="75">
        <v>0.55100000000000005</v>
      </c>
      <c r="F39" s="75">
        <v>8.0000000000000002E-3</v>
      </c>
      <c r="G39" s="75">
        <v>1.6E-2</v>
      </c>
      <c r="H39" s="75">
        <v>1.4999999999999999E-2</v>
      </c>
      <c r="I39" s="75">
        <v>54.572000000000003</v>
      </c>
      <c r="J39" s="75">
        <v>2.9000000000000001E-2</v>
      </c>
      <c r="K39" s="75">
        <v>0.18099999999999999</v>
      </c>
      <c r="L39" s="75">
        <v>0.51800000000000002</v>
      </c>
      <c r="M39" s="75">
        <v>0.27600000000000002</v>
      </c>
      <c r="N39" s="75">
        <v>2.6080000000000001</v>
      </c>
      <c r="O39" s="75">
        <v>0</v>
      </c>
      <c r="P39" s="75">
        <v>101.489</v>
      </c>
      <c r="Q39" s="75">
        <v>1.0980000000000001</v>
      </c>
      <c r="R39" s="76">
        <v>100.39100000000001</v>
      </c>
      <c r="S39" s="7"/>
    </row>
    <row r="40" spans="1:19" s="4" customFormat="1" x14ac:dyDescent="0.25">
      <c r="A40" s="74" t="s">
        <v>109</v>
      </c>
      <c r="B40" s="74" t="s">
        <v>105</v>
      </c>
      <c r="C40" s="75">
        <v>42.311999999999998</v>
      </c>
      <c r="D40" s="75">
        <v>0.37</v>
      </c>
      <c r="E40" s="75">
        <v>0.70299999999999996</v>
      </c>
      <c r="F40" s="75">
        <v>0</v>
      </c>
      <c r="G40" s="75">
        <v>1.7000000000000001E-2</v>
      </c>
      <c r="H40" s="75">
        <v>0</v>
      </c>
      <c r="I40" s="75">
        <v>53.661000000000001</v>
      </c>
      <c r="J40" s="75">
        <v>7.4999999999999997E-2</v>
      </c>
      <c r="K40" s="75">
        <v>4.8000000000000001E-2</v>
      </c>
      <c r="L40" s="75">
        <v>0.29399999999999998</v>
      </c>
      <c r="M40" s="75">
        <v>0.24399999999999999</v>
      </c>
      <c r="N40" s="75">
        <v>3.0369999999999999</v>
      </c>
      <c r="O40" s="75">
        <v>6.0000000000000001E-3</v>
      </c>
      <c r="P40" s="75">
        <v>100.765</v>
      </c>
      <c r="Q40" s="75">
        <v>1.28</v>
      </c>
      <c r="R40" s="76">
        <v>99.484999999999999</v>
      </c>
      <c r="S40" s="7"/>
    </row>
    <row r="41" spans="1:19" s="4" customFormat="1" x14ac:dyDescent="0.25">
      <c r="A41" s="74" t="s">
        <v>110</v>
      </c>
      <c r="B41" s="74" t="s">
        <v>105</v>
      </c>
      <c r="C41" s="75">
        <v>41.639000000000003</v>
      </c>
      <c r="D41" s="75">
        <v>0.624</v>
      </c>
      <c r="E41" s="75">
        <v>0.73299999999999998</v>
      </c>
      <c r="F41" s="75">
        <v>3.0000000000000001E-3</v>
      </c>
      <c r="G41" s="75">
        <v>0.107</v>
      </c>
      <c r="H41" s="75">
        <v>5.8999999999999997E-2</v>
      </c>
      <c r="I41" s="75">
        <v>52.750999999999998</v>
      </c>
      <c r="J41" s="75">
        <v>6.9000000000000006E-2</v>
      </c>
      <c r="K41" s="75">
        <v>0.46200000000000002</v>
      </c>
      <c r="L41" s="75">
        <v>0.14199999999999999</v>
      </c>
      <c r="M41" s="75">
        <v>0.222</v>
      </c>
      <c r="N41" s="75">
        <v>3.3130000000000002</v>
      </c>
      <c r="O41" s="75">
        <v>8.0000000000000002E-3</v>
      </c>
      <c r="P41" s="75">
        <v>100.13200000000001</v>
      </c>
      <c r="Q41" s="75">
        <v>1.397</v>
      </c>
      <c r="R41" s="76">
        <v>98.733999999999995</v>
      </c>
      <c r="S41" s="7"/>
    </row>
    <row r="42" spans="1:19" s="4" customFormat="1" x14ac:dyDescent="0.25">
      <c r="A42" s="74" t="s">
        <v>111</v>
      </c>
      <c r="B42" s="74" t="s">
        <v>105</v>
      </c>
      <c r="C42" s="75">
        <v>42.21</v>
      </c>
      <c r="D42" s="75">
        <v>0.25900000000000001</v>
      </c>
      <c r="E42" s="75">
        <v>0.86899999999999999</v>
      </c>
      <c r="F42" s="75">
        <v>7.0000000000000001E-3</v>
      </c>
      <c r="G42" s="75">
        <v>8.0000000000000002E-3</v>
      </c>
      <c r="H42" s="75">
        <v>8.0000000000000002E-3</v>
      </c>
      <c r="I42" s="75">
        <v>54.173999999999999</v>
      </c>
      <c r="J42" s="75">
        <v>2.1000000000000001E-2</v>
      </c>
      <c r="K42" s="75">
        <v>0.23699999999999999</v>
      </c>
      <c r="L42" s="75">
        <v>0.70199999999999996</v>
      </c>
      <c r="M42" s="75">
        <v>0.39700000000000002</v>
      </c>
      <c r="N42" s="75">
        <v>2.226</v>
      </c>
      <c r="O42" s="75">
        <v>4.0000000000000001E-3</v>
      </c>
      <c r="P42" s="75">
        <v>101.122</v>
      </c>
      <c r="Q42" s="75">
        <v>0.93799999999999994</v>
      </c>
      <c r="R42" s="76">
        <v>100.184</v>
      </c>
      <c r="S42" s="8"/>
    </row>
    <row r="43" spans="1:19" x14ac:dyDescent="0.25">
      <c r="A43" s="74" t="s">
        <v>112</v>
      </c>
      <c r="B43" s="74" t="s">
        <v>105</v>
      </c>
      <c r="C43" s="75">
        <v>42.932000000000002</v>
      </c>
      <c r="D43" s="75">
        <v>0.3</v>
      </c>
      <c r="E43" s="75">
        <v>0.91500000000000004</v>
      </c>
      <c r="F43" s="75">
        <v>7.0000000000000001E-3</v>
      </c>
      <c r="G43" s="75">
        <v>8.4809999999999999</v>
      </c>
      <c r="H43" s="75">
        <v>0</v>
      </c>
      <c r="I43" s="75">
        <v>52.720999999999997</v>
      </c>
      <c r="J43" s="75">
        <v>6.3E-2</v>
      </c>
      <c r="K43" s="75">
        <v>8.5999999999999993E-2</v>
      </c>
      <c r="L43" s="75">
        <v>0.32500000000000001</v>
      </c>
      <c r="M43" s="75">
        <v>0.35899999999999999</v>
      </c>
      <c r="N43" s="75">
        <v>3.3570000000000002</v>
      </c>
      <c r="O43" s="75">
        <v>0</v>
      </c>
      <c r="P43" s="75">
        <v>109.54600000000001</v>
      </c>
      <c r="Q43" s="75">
        <v>1.4139999999999999</v>
      </c>
      <c r="R43" s="76">
        <v>108.133</v>
      </c>
      <c r="S43" s="32"/>
    </row>
    <row r="44" spans="1:19" x14ac:dyDescent="0.25">
      <c r="A44" s="74" t="s">
        <v>113</v>
      </c>
      <c r="B44" s="74" t="s">
        <v>105</v>
      </c>
      <c r="C44" s="75">
        <v>41.893000000000001</v>
      </c>
      <c r="D44" s="75">
        <v>0.44</v>
      </c>
      <c r="E44" s="75">
        <v>1.012</v>
      </c>
      <c r="F44" s="75">
        <v>0</v>
      </c>
      <c r="G44" s="75">
        <v>2.5999999999999999E-2</v>
      </c>
      <c r="H44" s="75">
        <v>1.2E-2</v>
      </c>
      <c r="I44" s="75">
        <v>53.545999999999999</v>
      </c>
      <c r="J44" s="75">
        <v>9.9000000000000005E-2</v>
      </c>
      <c r="K44" s="75">
        <v>0.41299999999999998</v>
      </c>
      <c r="L44" s="75">
        <v>0.11799999999999999</v>
      </c>
      <c r="M44" s="75">
        <v>0.35799999999999998</v>
      </c>
      <c r="N44" s="75">
        <v>3.4009999999999998</v>
      </c>
      <c r="O44" s="75">
        <v>1E-3</v>
      </c>
      <c r="P44" s="75">
        <v>101.319</v>
      </c>
      <c r="Q44" s="75">
        <v>1.4319999999999999</v>
      </c>
      <c r="R44" s="76">
        <v>99.887</v>
      </c>
      <c r="S44" s="32"/>
    </row>
    <row r="45" spans="1:19" x14ac:dyDescent="0.25">
      <c r="A45" s="74" t="s">
        <v>114</v>
      </c>
      <c r="B45" s="74" t="s">
        <v>115</v>
      </c>
      <c r="C45" s="75">
        <v>42.457999999999998</v>
      </c>
      <c r="D45" s="75">
        <v>0.22900000000000001</v>
      </c>
      <c r="E45" s="75">
        <v>0.16200000000000001</v>
      </c>
      <c r="F45" s="75">
        <v>3.0000000000000001E-3</v>
      </c>
      <c r="G45" s="75">
        <v>2.1000000000000001E-2</v>
      </c>
      <c r="H45" s="75">
        <v>0.01</v>
      </c>
      <c r="I45" s="75">
        <v>54.948999999999998</v>
      </c>
      <c r="J45" s="75">
        <v>0</v>
      </c>
      <c r="K45" s="75">
        <v>0.06</v>
      </c>
      <c r="L45" s="75">
        <v>-0.38700000000000001</v>
      </c>
      <c r="M45" s="75">
        <v>8.8999999999999996E-2</v>
      </c>
      <c r="N45" s="75">
        <v>4.4189999999999996</v>
      </c>
      <c r="O45" s="75">
        <v>1.2999999999999999E-2</v>
      </c>
      <c r="P45" s="75">
        <v>102.413</v>
      </c>
      <c r="Q45" s="75">
        <v>1.863</v>
      </c>
      <c r="R45" s="76">
        <v>100.55</v>
      </c>
    </row>
    <row r="46" spans="1:19" x14ac:dyDescent="0.25">
      <c r="A46" s="74" t="s">
        <v>116</v>
      </c>
      <c r="B46" s="74" t="s">
        <v>115</v>
      </c>
      <c r="C46" s="75">
        <v>42.74</v>
      </c>
      <c r="D46" s="75">
        <v>0.28499999999999998</v>
      </c>
      <c r="E46" s="75">
        <v>0.20399999999999999</v>
      </c>
      <c r="F46" s="75">
        <v>1.4E-2</v>
      </c>
      <c r="G46" s="75">
        <v>0</v>
      </c>
      <c r="H46" s="75">
        <v>0</v>
      </c>
      <c r="I46" s="75">
        <v>54.585999999999999</v>
      </c>
      <c r="J46" s="75">
        <v>4.4999999999999998E-2</v>
      </c>
      <c r="K46" s="75">
        <v>0</v>
      </c>
      <c r="L46" s="75">
        <v>-0.04</v>
      </c>
      <c r="M46" s="75">
        <v>0.106</v>
      </c>
      <c r="N46" s="75">
        <v>3.7290000000000001</v>
      </c>
      <c r="O46" s="75">
        <v>5.0000000000000001E-3</v>
      </c>
      <c r="P46" s="75">
        <v>101.715</v>
      </c>
      <c r="Q46" s="75">
        <v>1.571</v>
      </c>
      <c r="R46" s="76">
        <v>100.14400000000001</v>
      </c>
    </row>
    <row r="47" spans="1:19" x14ac:dyDescent="0.25">
      <c r="A47" s="74" t="s">
        <v>117</v>
      </c>
      <c r="B47" s="74" t="s">
        <v>115</v>
      </c>
      <c r="C47" s="75">
        <v>42.802999999999997</v>
      </c>
      <c r="D47" s="75">
        <v>0.13300000000000001</v>
      </c>
      <c r="E47" s="75">
        <v>0.22600000000000001</v>
      </c>
      <c r="F47" s="75">
        <v>0</v>
      </c>
      <c r="G47" s="75">
        <v>0.02</v>
      </c>
      <c r="H47" s="75">
        <v>1.7999999999999999E-2</v>
      </c>
      <c r="I47" s="75">
        <v>54.781999999999996</v>
      </c>
      <c r="J47" s="75">
        <v>0</v>
      </c>
      <c r="K47" s="75">
        <v>0</v>
      </c>
      <c r="L47" s="75">
        <v>-0.46700000000000003</v>
      </c>
      <c r="M47" s="75">
        <v>0.20699999999999999</v>
      </c>
      <c r="N47" s="75">
        <v>4.5960000000000001</v>
      </c>
      <c r="O47" s="75">
        <v>8.9999999999999993E-3</v>
      </c>
      <c r="P47" s="75">
        <v>102.79300000000001</v>
      </c>
      <c r="Q47" s="75">
        <v>1.9370000000000001</v>
      </c>
      <c r="R47" s="76">
        <v>100.85599999999999</v>
      </c>
    </row>
    <row r="48" spans="1:19" x14ac:dyDescent="0.25">
      <c r="A48" s="74" t="s">
        <v>118</v>
      </c>
      <c r="B48" s="74" t="s">
        <v>115</v>
      </c>
      <c r="C48" s="75">
        <v>42.22</v>
      </c>
      <c r="D48" s="75">
        <v>0.42099999999999999</v>
      </c>
      <c r="E48" s="75">
        <v>0.32400000000000001</v>
      </c>
      <c r="F48" s="75">
        <v>0</v>
      </c>
      <c r="G48" s="75">
        <v>0.125</v>
      </c>
      <c r="H48" s="75">
        <v>0</v>
      </c>
      <c r="I48" s="75">
        <v>54.737000000000002</v>
      </c>
      <c r="J48" s="75">
        <v>6.4000000000000001E-2</v>
      </c>
      <c r="K48" s="75">
        <v>2.1000000000000001E-2</v>
      </c>
      <c r="L48" s="75">
        <v>-0.14899999999999999</v>
      </c>
      <c r="M48" s="75">
        <v>0.318</v>
      </c>
      <c r="N48" s="75">
        <v>3.9420000000000002</v>
      </c>
      <c r="O48" s="75">
        <v>1.6E-2</v>
      </c>
      <c r="P48" s="75">
        <v>102.18899999999999</v>
      </c>
      <c r="Q48" s="75">
        <v>1.6639999999999999</v>
      </c>
      <c r="R48" s="76">
        <v>100.52500000000001</v>
      </c>
    </row>
    <row r="49" spans="1:18" x14ac:dyDescent="0.25">
      <c r="A49" s="74" t="s">
        <v>119</v>
      </c>
      <c r="B49" s="74" t="s">
        <v>115</v>
      </c>
      <c r="C49" s="75">
        <v>42.005000000000003</v>
      </c>
      <c r="D49" s="75">
        <v>0.79700000000000004</v>
      </c>
      <c r="E49" s="75">
        <v>0.376</v>
      </c>
      <c r="F49" s="75">
        <v>3.1E-2</v>
      </c>
      <c r="G49" s="75">
        <v>3.2000000000000001E-2</v>
      </c>
      <c r="H49" s="75">
        <v>2E-3</v>
      </c>
      <c r="I49" s="75">
        <v>53.965000000000003</v>
      </c>
      <c r="J49" s="75">
        <v>0</v>
      </c>
      <c r="K49" s="75">
        <v>0.13900000000000001</v>
      </c>
      <c r="L49" s="75">
        <v>-0.29299999999999998</v>
      </c>
      <c r="M49" s="75">
        <v>0.223</v>
      </c>
      <c r="N49" s="75">
        <v>4.2270000000000003</v>
      </c>
      <c r="O49" s="75">
        <v>3.0000000000000001E-3</v>
      </c>
      <c r="P49" s="75">
        <v>101.801</v>
      </c>
      <c r="Q49" s="75">
        <v>1.7809999999999999</v>
      </c>
      <c r="R49" s="76">
        <v>100.021</v>
      </c>
    </row>
    <row r="50" spans="1:18" x14ac:dyDescent="0.25">
      <c r="A50" s="74" t="s">
        <v>120</v>
      </c>
      <c r="B50" s="74" t="s">
        <v>115</v>
      </c>
      <c r="C50" s="75">
        <v>41.317</v>
      </c>
      <c r="D50" s="75">
        <v>0.45100000000000001</v>
      </c>
      <c r="E50" s="75">
        <v>0.38100000000000001</v>
      </c>
      <c r="F50" s="75">
        <v>4.0000000000000001E-3</v>
      </c>
      <c r="G50" s="75">
        <v>0</v>
      </c>
      <c r="H50" s="75">
        <v>0</v>
      </c>
      <c r="I50" s="75">
        <v>53.945</v>
      </c>
      <c r="J50" s="75">
        <v>8.5000000000000006E-2</v>
      </c>
      <c r="K50" s="75">
        <v>3.3000000000000002E-2</v>
      </c>
      <c r="L50" s="75">
        <v>-0.439</v>
      </c>
      <c r="M50" s="75">
        <v>0.16700000000000001</v>
      </c>
      <c r="N50" s="75">
        <v>4.4660000000000002</v>
      </c>
      <c r="O50" s="75">
        <v>5.0000000000000001E-3</v>
      </c>
      <c r="P50" s="75">
        <v>100.854</v>
      </c>
      <c r="Q50" s="75">
        <v>1.8819999999999999</v>
      </c>
      <c r="R50" s="76">
        <v>98.972999999999999</v>
      </c>
    </row>
    <row r="51" spans="1:18" x14ac:dyDescent="0.25">
      <c r="A51" s="74" t="s">
        <v>121</v>
      </c>
      <c r="B51" s="74" t="s">
        <v>115</v>
      </c>
      <c r="C51" s="75">
        <v>41.869</v>
      </c>
      <c r="D51" s="75">
        <v>0.35299999999999998</v>
      </c>
      <c r="E51" s="75">
        <v>0.48199999999999998</v>
      </c>
      <c r="F51" s="75">
        <v>0.01</v>
      </c>
      <c r="G51" s="75">
        <v>3.0000000000000001E-3</v>
      </c>
      <c r="H51" s="75">
        <v>0</v>
      </c>
      <c r="I51" s="75">
        <v>54.286000000000001</v>
      </c>
      <c r="J51" s="75">
        <v>0.03</v>
      </c>
      <c r="K51" s="75">
        <v>0</v>
      </c>
      <c r="L51" s="75">
        <v>-0.48199999999999998</v>
      </c>
      <c r="M51" s="75">
        <v>0.14199999999999999</v>
      </c>
      <c r="N51" s="75">
        <v>4.5869999999999997</v>
      </c>
      <c r="O51" s="75">
        <v>8.0000000000000002E-3</v>
      </c>
      <c r="P51" s="75">
        <v>101.77200000000001</v>
      </c>
      <c r="Q51" s="75">
        <v>1.9330000000000001</v>
      </c>
      <c r="R51" s="76">
        <v>99.837999999999994</v>
      </c>
    </row>
    <row r="52" spans="1:18" x14ac:dyDescent="0.25">
      <c r="A52" s="74" t="s">
        <v>122</v>
      </c>
      <c r="B52" s="74" t="s">
        <v>115</v>
      </c>
      <c r="C52" s="75">
        <v>42.031999999999996</v>
      </c>
      <c r="D52" s="75">
        <v>0.70599999999999996</v>
      </c>
      <c r="E52" s="75">
        <v>0.51500000000000001</v>
      </c>
      <c r="F52" s="75">
        <v>2.1000000000000001E-2</v>
      </c>
      <c r="G52" s="75">
        <v>8.9999999999999993E-3</v>
      </c>
      <c r="H52" s="75">
        <v>5.0000000000000001E-3</v>
      </c>
      <c r="I52" s="75">
        <v>54.536999999999999</v>
      </c>
      <c r="J52" s="75">
        <v>3.3000000000000002E-2</v>
      </c>
      <c r="K52" s="75">
        <v>0.14199999999999999</v>
      </c>
      <c r="L52" s="75">
        <v>0.17199999999999999</v>
      </c>
      <c r="M52" s="75">
        <v>0.84</v>
      </c>
      <c r="N52" s="75">
        <v>3.319</v>
      </c>
      <c r="O52" s="75">
        <v>0</v>
      </c>
      <c r="P52" s="75">
        <v>102.33199999999999</v>
      </c>
      <c r="Q52" s="75">
        <v>1.3979999999999999</v>
      </c>
      <c r="R52" s="76">
        <v>100.934</v>
      </c>
    </row>
    <row r="53" spans="1:18" x14ac:dyDescent="0.25">
      <c r="A53" s="74" t="s">
        <v>123</v>
      </c>
      <c r="B53" s="74" t="s">
        <v>115</v>
      </c>
      <c r="C53" s="75">
        <v>42.351999999999997</v>
      </c>
      <c r="D53" s="75">
        <v>0.35899999999999999</v>
      </c>
      <c r="E53" s="75">
        <v>0.51900000000000002</v>
      </c>
      <c r="F53" s="75">
        <v>0</v>
      </c>
      <c r="G53" s="75">
        <v>1.2999999999999999E-2</v>
      </c>
      <c r="H53" s="75">
        <v>8.0000000000000002E-3</v>
      </c>
      <c r="I53" s="75">
        <v>54.232999999999997</v>
      </c>
      <c r="J53" s="75">
        <v>1.7999999999999999E-2</v>
      </c>
      <c r="K53" s="75">
        <v>0</v>
      </c>
      <c r="L53" s="75">
        <v>-0.25700000000000001</v>
      </c>
      <c r="M53" s="75">
        <v>0.246</v>
      </c>
      <c r="N53" s="75">
        <v>4.16</v>
      </c>
      <c r="O53" s="75">
        <v>6.0000000000000001E-3</v>
      </c>
      <c r="P53" s="75">
        <v>101.91500000000001</v>
      </c>
      <c r="Q53" s="75">
        <v>1.7529999999999999</v>
      </c>
      <c r="R53" s="76">
        <v>100.161</v>
      </c>
    </row>
    <row r="54" spans="1:18" x14ac:dyDescent="0.25">
      <c r="A54" s="74" t="s">
        <v>124</v>
      </c>
      <c r="B54" s="74" t="s">
        <v>115</v>
      </c>
      <c r="C54" s="75">
        <v>39.652999999999999</v>
      </c>
      <c r="D54" s="75">
        <v>0.60899999999999999</v>
      </c>
      <c r="E54" s="75">
        <v>0.53</v>
      </c>
      <c r="F54" s="75">
        <v>0</v>
      </c>
      <c r="G54" s="75">
        <v>1.069</v>
      </c>
      <c r="H54" s="75">
        <v>1.2999999999999999E-2</v>
      </c>
      <c r="I54" s="75">
        <v>53.25</v>
      </c>
      <c r="J54" s="75">
        <v>9.4E-2</v>
      </c>
      <c r="K54" s="75">
        <v>0.14499999999999999</v>
      </c>
      <c r="L54" s="75">
        <v>-0.17799999999999999</v>
      </c>
      <c r="M54" s="75">
        <v>0.19800000000000001</v>
      </c>
      <c r="N54" s="75">
        <v>3.8849999999999998</v>
      </c>
      <c r="O54" s="75">
        <v>2.8000000000000001E-2</v>
      </c>
      <c r="P54" s="75">
        <v>99.474000000000004</v>
      </c>
      <c r="Q54" s="75">
        <v>1.6419999999999999</v>
      </c>
      <c r="R54" s="76">
        <v>97.831999999999994</v>
      </c>
    </row>
    <row r="55" spans="1:18" x14ac:dyDescent="0.25">
      <c r="A55" s="74" t="s">
        <v>125</v>
      </c>
      <c r="B55" s="74" t="s">
        <v>115</v>
      </c>
      <c r="C55" s="75">
        <v>42.427999999999997</v>
      </c>
      <c r="D55" s="75">
        <v>0.27200000000000002</v>
      </c>
      <c r="E55" s="75">
        <v>0.58499999999999996</v>
      </c>
      <c r="F55" s="75">
        <v>0</v>
      </c>
      <c r="G55" s="75">
        <v>8.9999999999999993E-3</v>
      </c>
      <c r="H55" s="75">
        <v>5.0000000000000001E-3</v>
      </c>
      <c r="I55" s="75">
        <v>53.707000000000001</v>
      </c>
      <c r="J55" s="75">
        <v>3.9E-2</v>
      </c>
      <c r="K55" s="75">
        <v>0</v>
      </c>
      <c r="L55" s="75">
        <v>-4.3999999999999997E-2</v>
      </c>
      <c r="M55" s="75">
        <v>0.35499999999999998</v>
      </c>
      <c r="N55" s="75">
        <v>3.7210000000000001</v>
      </c>
      <c r="O55" s="75">
        <v>5.0000000000000001E-3</v>
      </c>
      <c r="P55" s="75">
        <v>101.126</v>
      </c>
      <c r="Q55" s="75">
        <v>1.5680000000000001</v>
      </c>
      <c r="R55" s="76">
        <v>99.558000000000007</v>
      </c>
    </row>
    <row r="56" spans="1:18" x14ac:dyDescent="0.25">
      <c r="A56" s="74" t="s">
        <v>126</v>
      </c>
      <c r="B56" s="74" t="s">
        <v>115</v>
      </c>
      <c r="C56" s="75">
        <v>41.463000000000001</v>
      </c>
      <c r="D56" s="75">
        <v>0.91</v>
      </c>
      <c r="E56" s="75">
        <v>0.58899999999999997</v>
      </c>
      <c r="F56" s="75">
        <v>0</v>
      </c>
      <c r="G56" s="75">
        <v>0</v>
      </c>
      <c r="H56" s="75">
        <v>2E-3</v>
      </c>
      <c r="I56" s="75">
        <v>53.601999999999997</v>
      </c>
      <c r="J56" s="75">
        <v>0</v>
      </c>
      <c r="K56" s="75">
        <v>0.187</v>
      </c>
      <c r="L56" s="75">
        <v>-0.21099999999999999</v>
      </c>
      <c r="M56" s="75">
        <v>0.1</v>
      </c>
      <c r="N56" s="75">
        <v>4.0339999999999998</v>
      </c>
      <c r="O56" s="75">
        <v>3.0000000000000001E-3</v>
      </c>
      <c r="P56" s="75">
        <v>100.89</v>
      </c>
      <c r="Q56" s="75">
        <v>1.6990000000000001</v>
      </c>
      <c r="R56" s="76">
        <v>99.191000000000003</v>
      </c>
    </row>
    <row r="57" spans="1:18" x14ac:dyDescent="0.25">
      <c r="A57" s="74" t="s">
        <v>127</v>
      </c>
      <c r="B57" s="74" t="s">
        <v>115</v>
      </c>
      <c r="C57" s="75">
        <v>42.414000000000001</v>
      </c>
      <c r="D57" s="75">
        <v>0.33400000000000002</v>
      </c>
      <c r="E57" s="75">
        <v>0.59299999999999997</v>
      </c>
      <c r="F57" s="75">
        <v>0</v>
      </c>
      <c r="G57" s="75">
        <v>2.1999999999999999E-2</v>
      </c>
      <c r="H57" s="75">
        <v>0</v>
      </c>
      <c r="I57" s="75">
        <v>53.753999999999998</v>
      </c>
      <c r="J57" s="75">
        <v>8.9999999999999993E-3</v>
      </c>
      <c r="K57" s="75">
        <v>0.106</v>
      </c>
      <c r="L57" s="75">
        <v>-0.27300000000000002</v>
      </c>
      <c r="M57" s="75">
        <v>0.29299999999999998</v>
      </c>
      <c r="N57" s="75">
        <v>4.1900000000000004</v>
      </c>
      <c r="O57" s="75">
        <v>0</v>
      </c>
      <c r="P57" s="75">
        <v>101.714</v>
      </c>
      <c r="Q57" s="75">
        <v>1.764</v>
      </c>
      <c r="R57" s="76">
        <v>99.95</v>
      </c>
    </row>
    <row r="58" spans="1:18" x14ac:dyDescent="0.25">
      <c r="A58" s="74" t="s">
        <v>128</v>
      </c>
      <c r="B58" s="74" t="s">
        <v>115</v>
      </c>
      <c r="C58" s="75">
        <v>41.822000000000003</v>
      </c>
      <c r="D58" s="75">
        <v>0.38500000000000001</v>
      </c>
      <c r="E58" s="75">
        <v>0.64100000000000001</v>
      </c>
      <c r="F58" s="75">
        <v>8.0000000000000002E-3</v>
      </c>
      <c r="G58" s="75">
        <v>2E-3</v>
      </c>
      <c r="H58" s="75">
        <v>1.4999999999999999E-2</v>
      </c>
      <c r="I58" s="75">
        <v>53.826999999999998</v>
      </c>
      <c r="J58" s="75">
        <v>5.3999999999999999E-2</v>
      </c>
      <c r="K58" s="75">
        <v>0.247</v>
      </c>
      <c r="L58" s="75">
        <v>0.13700000000000001</v>
      </c>
      <c r="M58" s="75">
        <v>0.28000000000000003</v>
      </c>
      <c r="N58" s="75">
        <v>3.339</v>
      </c>
      <c r="O58" s="75">
        <v>0</v>
      </c>
      <c r="P58" s="75">
        <v>100.75700000000001</v>
      </c>
      <c r="Q58" s="75">
        <v>1.4059999999999999</v>
      </c>
      <c r="R58" s="76">
        <v>99.350999999999999</v>
      </c>
    </row>
    <row r="59" spans="1:18" x14ac:dyDescent="0.25">
      <c r="A59" s="74" t="s">
        <v>129</v>
      </c>
      <c r="B59" s="74" t="s">
        <v>115</v>
      </c>
      <c r="C59" s="75">
        <v>40.651000000000003</v>
      </c>
      <c r="D59" s="75">
        <v>0.56000000000000005</v>
      </c>
      <c r="E59" s="75">
        <v>0.86</v>
      </c>
      <c r="F59" s="75">
        <v>1.2E-2</v>
      </c>
      <c r="G59" s="75">
        <v>3.0000000000000001E-3</v>
      </c>
      <c r="H59" s="75">
        <v>0</v>
      </c>
      <c r="I59" s="75">
        <v>53.235999999999997</v>
      </c>
      <c r="J59" s="75">
        <v>0.13600000000000001</v>
      </c>
      <c r="K59" s="75">
        <v>4.8000000000000001E-2</v>
      </c>
      <c r="L59" s="75">
        <v>-0.02</v>
      </c>
      <c r="M59" s="75">
        <v>0.38</v>
      </c>
      <c r="N59" s="75">
        <v>3.5880000000000001</v>
      </c>
      <c r="O59" s="75">
        <v>2.1000000000000001E-2</v>
      </c>
      <c r="P59" s="75">
        <v>99.497</v>
      </c>
      <c r="Q59" s="75">
        <v>1.516</v>
      </c>
      <c r="R59" s="76">
        <v>97.980999999999995</v>
      </c>
    </row>
    <row r="60" spans="1:18" x14ac:dyDescent="0.25">
      <c r="A60" s="74" t="s">
        <v>130</v>
      </c>
      <c r="B60" s="74" t="s">
        <v>131</v>
      </c>
      <c r="C60" s="75">
        <v>41.444000000000003</v>
      </c>
      <c r="D60" s="75">
        <v>0.42399999999999999</v>
      </c>
      <c r="E60" s="75">
        <v>0.51600000000000001</v>
      </c>
      <c r="F60" s="75">
        <v>0</v>
      </c>
      <c r="G60" s="75">
        <v>4.0000000000000001E-3</v>
      </c>
      <c r="H60" s="75">
        <v>0</v>
      </c>
      <c r="I60" s="75">
        <v>54.624000000000002</v>
      </c>
      <c r="J60" s="75">
        <v>9.4E-2</v>
      </c>
      <c r="K60" s="75">
        <v>3.0000000000000001E-3</v>
      </c>
      <c r="L60" s="75">
        <v>6.0999999999999999E-2</v>
      </c>
      <c r="M60" s="75">
        <v>0.33900000000000002</v>
      </c>
      <c r="N60" s="75">
        <v>3.4889999999999999</v>
      </c>
      <c r="O60" s="75">
        <v>0</v>
      </c>
      <c r="P60" s="75">
        <v>100.998</v>
      </c>
      <c r="Q60" s="75">
        <v>1.4690000000000001</v>
      </c>
      <c r="R60" s="76">
        <v>99.528999999999996</v>
      </c>
    </row>
    <row r="61" spans="1:18" x14ac:dyDescent="0.25">
      <c r="A61" s="74" t="s">
        <v>132</v>
      </c>
      <c r="B61" s="74" t="s">
        <v>131</v>
      </c>
      <c r="C61" s="75">
        <v>40.951000000000001</v>
      </c>
      <c r="D61" s="75">
        <v>0.89700000000000002</v>
      </c>
      <c r="E61" s="75">
        <v>0.54600000000000004</v>
      </c>
      <c r="F61" s="75">
        <v>0</v>
      </c>
      <c r="G61" s="75">
        <v>0</v>
      </c>
      <c r="H61" s="75">
        <v>3.0000000000000001E-3</v>
      </c>
      <c r="I61" s="75">
        <v>54.307000000000002</v>
      </c>
      <c r="J61" s="75">
        <v>5.5E-2</v>
      </c>
      <c r="K61" s="75">
        <v>1.2E-2</v>
      </c>
      <c r="L61" s="75">
        <v>0.43</v>
      </c>
      <c r="M61" s="75">
        <v>0.502</v>
      </c>
      <c r="N61" s="75">
        <v>2.7320000000000002</v>
      </c>
      <c r="O61" s="75">
        <v>1E-3</v>
      </c>
      <c r="P61" s="75">
        <v>100.438</v>
      </c>
      <c r="Q61" s="75">
        <v>1.151</v>
      </c>
      <c r="R61" s="76">
        <v>99.287000000000006</v>
      </c>
    </row>
    <row r="62" spans="1:18" x14ac:dyDescent="0.25">
      <c r="A62" s="74" t="s">
        <v>133</v>
      </c>
      <c r="B62" s="74" t="s">
        <v>131</v>
      </c>
      <c r="C62" s="75">
        <v>41.365000000000002</v>
      </c>
      <c r="D62" s="75">
        <v>0.49199999999999999</v>
      </c>
      <c r="E62" s="75">
        <v>0.55400000000000005</v>
      </c>
      <c r="F62" s="75">
        <v>8.0000000000000002E-3</v>
      </c>
      <c r="G62" s="75">
        <v>0</v>
      </c>
      <c r="H62" s="75">
        <v>0</v>
      </c>
      <c r="I62" s="75">
        <v>54.103000000000002</v>
      </c>
      <c r="J62" s="75">
        <v>0.10299999999999999</v>
      </c>
      <c r="K62" s="75">
        <v>0.14799999999999999</v>
      </c>
      <c r="L62" s="75">
        <v>0.46100000000000002</v>
      </c>
      <c r="M62" s="75">
        <v>0.81299999999999994</v>
      </c>
      <c r="N62" s="75">
        <v>2.6749999999999998</v>
      </c>
      <c r="O62" s="75">
        <v>5.0000000000000001E-3</v>
      </c>
      <c r="P62" s="75">
        <v>100.727</v>
      </c>
      <c r="Q62" s="75">
        <v>1.1279999999999999</v>
      </c>
      <c r="R62" s="76">
        <v>99.599000000000004</v>
      </c>
    </row>
    <row r="63" spans="1:18" x14ac:dyDescent="0.25">
      <c r="A63" s="74" t="s">
        <v>134</v>
      </c>
      <c r="B63" s="74" t="s">
        <v>131</v>
      </c>
      <c r="C63" s="75">
        <v>39.58</v>
      </c>
      <c r="D63" s="75">
        <v>1.87</v>
      </c>
      <c r="E63" s="75">
        <v>0.64600000000000002</v>
      </c>
      <c r="F63" s="75">
        <v>7.0000000000000001E-3</v>
      </c>
      <c r="G63" s="75">
        <v>0.123</v>
      </c>
      <c r="H63" s="75">
        <v>0.625</v>
      </c>
      <c r="I63" s="75">
        <v>51.969000000000001</v>
      </c>
      <c r="J63" s="75">
        <v>4.2000000000000003E-2</v>
      </c>
      <c r="K63" s="75">
        <v>0.39</v>
      </c>
      <c r="L63" s="75">
        <v>-8.5999999999999993E-2</v>
      </c>
      <c r="M63" s="75">
        <v>0.33400000000000002</v>
      </c>
      <c r="N63" s="75">
        <v>3.7109999999999999</v>
      </c>
      <c r="O63" s="75">
        <v>3.5999999999999997E-2</v>
      </c>
      <c r="P63" s="75">
        <v>99.332999999999998</v>
      </c>
      <c r="Q63" s="75">
        <v>1.571</v>
      </c>
      <c r="R63" s="76">
        <v>97.762</v>
      </c>
    </row>
    <row r="64" spans="1:18" x14ac:dyDescent="0.25">
      <c r="A64" s="74" t="s">
        <v>135</v>
      </c>
      <c r="B64" s="74" t="s">
        <v>131</v>
      </c>
      <c r="C64" s="75">
        <v>40.292000000000002</v>
      </c>
      <c r="D64" s="75">
        <v>1.2609999999999999</v>
      </c>
      <c r="E64" s="75">
        <v>0.71099999999999997</v>
      </c>
      <c r="F64" s="75">
        <v>2.1000000000000001E-2</v>
      </c>
      <c r="G64" s="75">
        <v>0</v>
      </c>
      <c r="H64" s="75">
        <v>4.0000000000000001E-3</v>
      </c>
      <c r="I64" s="75">
        <v>52.634</v>
      </c>
      <c r="J64" s="75">
        <v>0.06</v>
      </c>
      <c r="K64" s="75">
        <v>0.14000000000000001</v>
      </c>
      <c r="L64" s="75">
        <v>-0.151</v>
      </c>
      <c r="M64" s="75">
        <v>0.23300000000000001</v>
      </c>
      <c r="N64" s="75">
        <v>3.85</v>
      </c>
      <c r="O64" s="75">
        <v>0.01</v>
      </c>
      <c r="P64" s="75">
        <v>99.213999999999999</v>
      </c>
      <c r="Q64" s="75">
        <v>1.623</v>
      </c>
      <c r="R64" s="76">
        <v>97.590999999999994</v>
      </c>
    </row>
    <row r="65" spans="1:18" x14ac:dyDescent="0.25">
      <c r="A65" s="74" t="s">
        <v>136</v>
      </c>
      <c r="B65" s="74" t="s">
        <v>137</v>
      </c>
      <c r="C65" s="75">
        <v>43.622999999999998</v>
      </c>
      <c r="D65" s="75">
        <v>5.0999999999999997E-2</v>
      </c>
      <c r="E65" s="75">
        <v>3.5000000000000003E-2</v>
      </c>
      <c r="F65" s="75">
        <v>0</v>
      </c>
      <c r="G65" s="75">
        <v>0</v>
      </c>
      <c r="H65" s="75">
        <v>8.0000000000000002E-3</v>
      </c>
      <c r="I65" s="75">
        <v>54.781999999999996</v>
      </c>
      <c r="J65" s="75">
        <v>0</v>
      </c>
      <c r="K65" s="75">
        <v>0.23300000000000001</v>
      </c>
      <c r="L65" s="75">
        <v>-0.27800000000000002</v>
      </c>
      <c r="M65" s="75">
        <v>0.24399999999999999</v>
      </c>
      <c r="N65" s="75">
        <v>4.2430000000000003</v>
      </c>
      <c r="O65" s="75">
        <v>1.4999999999999999E-2</v>
      </c>
      <c r="P65" s="75">
        <v>103.235</v>
      </c>
      <c r="Q65" s="75">
        <v>1.79</v>
      </c>
      <c r="R65" s="76">
        <v>101.44499999999999</v>
      </c>
    </row>
    <row r="66" spans="1:18" x14ac:dyDescent="0.25">
      <c r="A66" s="74" t="s">
        <v>138</v>
      </c>
      <c r="B66" s="74" t="s">
        <v>137</v>
      </c>
      <c r="C66" s="75">
        <v>43.24</v>
      </c>
      <c r="D66" s="75">
        <v>0.19400000000000001</v>
      </c>
      <c r="E66" s="75">
        <v>8.8999999999999996E-2</v>
      </c>
      <c r="F66" s="75">
        <v>2E-3</v>
      </c>
      <c r="G66" s="75">
        <v>0</v>
      </c>
      <c r="H66" s="75">
        <v>0</v>
      </c>
      <c r="I66" s="75">
        <v>54.726999999999997</v>
      </c>
      <c r="J66" s="75">
        <v>0</v>
      </c>
      <c r="K66" s="75">
        <v>0</v>
      </c>
      <c r="L66" s="75">
        <v>4.5999999999999999E-2</v>
      </c>
      <c r="M66" s="75">
        <v>0.2</v>
      </c>
      <c r="N66" s="75">
        <v>3.56</v>
      </c>
      <c r="O66" s="75">
        <v>3.2000000000000001E-2</v>
      </c>
      <c r="P66" s="75">
        <v>102.09</v>
      </c>
      <c r="Q66" s="75">
        <v>1.506</v>
      </c>
      <c r="R66" s="76">
        <v>100.583</v>
      </c>
    </row>
    <row r="67" spans="1:18" x14ac:dyDescent="0.25">
      <c r="A67" s="74" t="s">
        <v>139</v>
      </c>
      <c r="B67" s="74" t="s">
        <v>137</v>
      </c>
      <c r="C67" s="75">
        <v>43.064999999999998</v>
      </c>
      <c r="D67" s="75">
        <v>0.19700000000000001</v>
      </c>
      <c r="E67" s="75">
        <v>9.9000000000000005E-2</v>
      </c>
      <c r="F67" s="75">
        <v>1.0999999999999999E-2</v>
      </c>
      <c r="G67" s="75">
        <v>7.0000000000000001E-3</v>
      </c>
      <c r="H67" s="75">
        <v>8.9999999999999993E-3</v>
      </c>
      <c r="I67" s="75">
        <v>54.457000000000001</v>
      </c>
      <c r="J67" s="75">
        <v>0</v>
      </c>
      <c r="K67" s="75">
        <v>0.11799999999999999</v>
      </c>
      <c r="L67" s="75">
        <v>-8.8999999999999996E-2</v>
      </c>
      <c r="M67" s="75">
        <v>0.114</v>
      </c>
      <c r="N67" s="75">
        <v>3.8260000000000001</v>
      </c>
      <c r="O67" s="75">
        <v>1.7999999999999999E-2</v>
      </c>
      <c r="P67" s="75">
        <v>101.92100000000001</v>
      </c>
      <c r="Q67" s="75">
        <v>1.615</v>
      </c>
      <c r="R67" s="76">
        <v>100.30500000000001</v>
      </c>
    </row>
    <row r="68" spans="1:18" x14ac:dyDescent="0.25">
      <c r="A68" s="74" t="s">
        <v>140</v>
      </c>
      <c r="B68" s="74" t="s">
        <v>137</v>
      </c>
      <c r="C68" s="75">
        <v>42.847999999999999</v>
      </c>
      <c r="D68" s="75">
        <v>0.17</v>
      </c>
      <c r="E68" s="75">
        <v>0.23599999999999999</v>
      </c>
      <c r="F68" s="75">
        <v>0</v>
      </c>
      <c r="G68" s="75">
        <v>2.1999999999999999E-2</v>
      </c>
      <c r="H68" s="75">
        <v>0</v>
      </c>
      <c r="I68" s="75">
        <v>54.798000000000002</v>
      </c>
      <c r="J68" s="75">
        <v>2.4E-2</v>
      </c>
      <c r="K68" s="75">
        <v>9.0999999999999998E-2</v>
      </c>
      <c r="L68" s="75">
        <v>0.04</v>
      </c>
      <c r="M68" s="75">
        <v>0.155</v>
      </c>
      <c r="N68" s="75">
        <v>3.5710000000000002</v>
      </c>
      <c r="O68" s="75">
        <v>1.2E-2</v>
      </c>
      <c r="P68" s="75">
        <v>101.967</v>
      </c>
      <c r="Q68" s="75">
        <v>1.506</v>
      </c>
      <c r="R68" s="76">
        <v>100.46</v>
      </c>
    </row>
    <row r="69" spans="1:18" x14ac:dyDescent="0.25">
      <c r="A69" s="74" t="s">
        <v>141</v>
      </c>
      <c r="B69" s="74" t="s">
        <v>137</v>
      </c>
      <c r="C69" s="75">
        <v>42.470999999999997</v>
      </c>
      <c r="D69" s="75">
        <v>0.23</v>
      </c>
      <c r="E69" s="75">
        <v>0.35099999999999998</v>
      </c>
      <c r="F69" s="75">
        <v>1.2E-2</v>
      </c>
      <c r="G69" s="75">
        <v>0</v>
      </c>
      <c r="H69" s="75">
        <v>0</v>
      </c>
      <c r="I69" s="75">
        <v>54.366999999999997</v>
      </c>
      <c r="J69" s="75">
        <v>0</v>
      </c>
      <c r="K69" s="75">
        <v>0.14499999999999999</v>
      </c>
      <c r="L69" s="75">
        <v>2.1999999999999999E-2</v>
      </c>
      <c r="M69" s="75">
        <v>0.13100000000000001</v>
      </c>
      <c r="N69" s="75">
        <v>3.5819999999999999</v>
      </c>
      <c r="O69" s="75">
        <v>0.02</v>
      </c>
      <c r="P69" s="75">
        <v>101.33</v>
      </c>
      <c r="Q69" s="75">
        <v>1.5129999999999999</v>
      </c>
      <c r="R69" s="76">
        <v>99.817999999999998</v>
      </c>
    </row>
    <row r="70" spans="1:18" x14ac:dyDescent="0.25">
      <c r="A70" s="74" t="s">
        <v>142</v>
      </c>
      <c r="B70" s="74" t="s">
        <v>137</v>
      </c>
      <c r="C70" s="75">
        <v>42.173000000000002</v>
      </c>
      <c r="D70" s="75">
        <v>0.30499999999999999</v>
      </c>
      <c r="E70" s="75">
        <v>0.42499999999999999</v>
      </c>
      <c r="F70" s="75">
        <v>5.0000000000000001E-3</v>
      </c>
      <c r="G70" s="75">
        <v>0</v>
      </c>
      <c r="H70" s="75">
        <v>0</v>
      </c>
      <c r="I70" s="75">
        <v>53.898000000000003</v>
      </c>
      <c r="J70" s="75">
        <v>5.5E-2</v>
      </c>
      <c r="K70" s="75">
        <v>5.0999999999999997E-2</v>
      </c>
      <c r="L70" s="75">
        <v>0.19500000000000001</v>
      </c>
      <c r="M70" s="75">
        <v>0.21099999999999999</v>
      </c>
      <c r="N70" s="75">
        <v>3.2149999999999999</v>
      </c>
      <c r="O70" s="75">
        <v>1.2E-2</v>
      </c>
      <c r="P70" s="75">
        <v>100.544</v>
      </c>
      <c r="Q70" s="75">
        <v>1.357</v>
      </c>
      <c r="R70" s="76">
        <v>99.186999999999998</v>
      </c>
    </row>
    <row r="71" spans="1:18" x14ac:dyDescent="0.25">
      <c r="A71" s="74" t="s">
        <v>143</v>
      </c>
      <c r="B71" s="74" t="s">
        <v>137</v>
      </c>
      <c r="C71" s="75">
        <v>42.226999999999997</v>
      </c>
      <c r="D71" s="75">
        <v>0.29099999999999998</v>
      </c>
      <c r="E71" s="75">
        <v>0.501</v>
      </c>
      <c r="F71" s="75">
        <v>1.7000000000000001E-2</v>
      </c>
      <c r="G71" s="75">
        <v>3.0000000000000001E-3</v>
      </c>
      <c r="H71" s="75">
        <v>0</v>
      </c>
      <c r="I71" s="75">
        <v>53.344999999999999</v>
      </c>
      <c r="J71" s="75">
        <v>5.1999999999999998E-2</v>
      </c>
      <c r="K71" s="75">
        <v>0.14199999999999999</v>
      </c>
      <c r="L71" s="75">
        <v>-0.23599999999999999</v>
      </c>
      <c r="M71" s="75">
        <v>0.29099999999999998</v>
      </c>
      <c r="N71" s="75">
        <v>4.0609999999999999</v>
      </c>
      <c r="O71" s="75">
        <v>5.8000000000000003E-2</v>
      </c>
      <c r="P71" s="75">
        <v>100.98699999999999</v>
      </c>
      <c r="Q71" s="75">
        <v>1.7230000000000001</v>
      </c>
      <c r="R71" s="76">
        <v>99.263999999999996</v>
      </c>
    </row>
    <row r="72" spans="1:18" x14ac:dyDescent="0.25">
      <c r="A72" s="74" t="s">
        <v>144</v>
      </c>
      <c r="B72" s="74" t="s">
        <v>137</v>
      </c>
      <c r="C72" s="75">
        <v>42.012999999999998</v>
      </c>
      <c r="D72" s="75">
        <v>0.312</v>
      </c>
      <c r="E72" s="75">
        <v>0.67</v>
      </c>
      <c r="F72" s="75">
        <v>0</v>
      </c>
      <c r="G72" s="75">
        <v>7.3999999999999996E-2</v>
      </c>
      <c r="H72" s="75">
        <v>5.0000000000000001E-3</v>
      </c>
      <c r="I72" s="75">
        <v>54.332999999999998</v>
      </c>
      <c r="J72" s="75">
        <v>0.10299999999999999</v>
      </c>
      <c r="K72" s="75">
        <v>7.5999999999999998E-2</v>
      </c>
      <c r="L72" s="75">
        <v>0.1</v>
      </c>
      <c r="M72" s="75">
        <v>0.27</v>
      </c>
      <c r="N72" s="75">
        <v>3.423</v>
      </c>
      <c r="O72" s="75">
        <v>2.3E-2</v>
      </c>
      <c r="P72" s="75">
        <v>101.4</v>
      </c>
      <c r="Q72" s="75">
        <v>1.446</v>
      </c>
      <c r="R72" s="76">
        <v>99.953999999999994</v>
      </c>
    </row>
    <row r="73" spans="1:18" x14ac:dyDescent="0.25">
      <c r="A73" s="74" t="s">
        <v>145</v>
      </c>
      <c r="B73" s="74" t="s">
        <v>137</v>
      </c>
      <c r="C73" s="75">
        <v>41.97</v>
      </c>
      <c r="D73" s="75">
        <v>0.45300000000000001</v>
      </c>
      <c r="E73" s="75">
        <v>0.76800000000000002</v>
      </c>
      <c r="F73" s="75">
        <v>3.2000000000000001E-2</v>
      </c>
      <c r="G73" s="75">
        <v>6.0000000000000001E-3</v>
      </c>
      <c r="H73" s="75">
        <v>0</v>
      </c>
      <c r="I73" s="75">
        <v>54.465000000000003</v>
      </c>
      <c r="J73" s="75">
        <v>0</v>
      </c>
      <c r="K73" s="75">
        <v>0.23899999999999999</v>
      </c>
      <c r="L73" s="75">
        <v>-0.16300000000000001</v>
      </c>
      <c r="M73" s="75">
        <v>0.38400000000000001</v>
      </c>
      <c r="N73" s="75">
        <v>3.9740000000000002</v>
      </c>
      <c r="O73" s="75">
        <v>1.6E-2</v>
      </c>
      <c r="P73" s="75">
        <v>102.30800000000001</v>
      </c>
      <c r="Q73" s="75">
        <v>1.677</v>
      </c>
      <c r="R73" s="76">
        <v>100.631</v>
      </c>
    </row>
    <row r="74" spans="1:18" x14ac:dyDescent="0.25">
      <c r="A74" s="74" t="s">
        <v>146</v>
      </c>
      <c r="B74" s="74" t="s">
        <v>147</v>
      </c>
      <c r="C74" s="75">
        <v>42.402999999999999</v>
      </c>
      <c r="D74" s="75">
        <v>0.51400000000000001</v>
      </c>
      <c r="E74" s="75">
        <v>0</v>
      </c>
      <c r="F74" s="75">
        <v>1.2999999999999999E-2</v>
      </c>
      <c r="G74" s="75">
        <v>5.5E-2</v>
      </c>
      <c r="H74" s="75">
        <v>0</v>
      </c>
      <c r="I74" s="75">
        <v>54.179000000000002</v>
      </c>
      <c r="J74" s="75">
        <v>5.1999999999999998E-2</v>
      </c>
      <c r="K74" s="75">
        <v>0.13</v>
      </c>
      <c r="L74" s="75">
        <v>0.186</v>
      </c>
      <c r="M74" s="75">
        <v>0.125</v>
      </c>
      <c r="N74" s="75">
        <v>3.2509999999999999</v>
      </c>
      <c r="O74" s="75">
        <v>2E-3</v>
      </c>
      <c r="P74" s="75">
        <v>100.911</v>
      </c>
      <c r="Q74" s="75">
        <v>1.369</v>
      </c>
      <c r="R74" s="76">
        <v>99.542000000000002</v>
      </c>
    </row>
    <row r="75" spans="1:18" x14ac:dyDescent="0.25">
      <c r="A75" s="74" t="s">
        <v>148</v>
      </c>
      <c r="B75" s="74" t="s">
        <v>147</v>
      </c>
      <c r="C75" s="75">
        <v>42.5</v>
      </c>
      <c r="D75" s="75">
        <v>0.318</v>
      </c>
      <c r="E75" s="75">
        <v>8.9999999999999993E-3</v>
      </c>
      <c r="F75" s="75">
        <v>0</v>
      </c>
      <c r="G75" s="75">
        <v>2.5999999999999999E-2</v>
      </c>
      <c r="H75" s="75">
        <v>5.0000000000000001E-3</v>
      </c>
      <c r="I75" s="75">
        <v>52.911000000000001</v>
      </c>
      <c r="J75" s="75">
        <v>0.1</v>
      </c>
      <c r="K75" s="75">
        <v>0.106</v>
      </c>
      <c r="L75" s="75">
        <v>-0.217</v>
      </c>
      <c r="M75" s="75">
        <v>0.16500000000000001</v>
      </c>
      <c r="N75" s="75">
        <v>4.016</v>
      </c>
      <c r="O75" s="75">
        <v>3.1E-2</v>
      </c>
      <c r="P75" s="75">
        <v>100.187</v>
      </c>
      <c r="Q75" s="75">
        <v>1.698</v>
      </c>
      <c r="R75" s="76">
        <v>98.489000000000004</v>
      </c>
    </row>
    <row r="76" spans="1:18" x14ac:dyDescent="0.25">
      <c r="A76" s="77" t="s">
        <v>149</v>
      </c>
      <c r="B76" s="77" t="s">
        <v>147</v>
      </c>
      <c r="C76" s="78">
        <v>41.616</v>
      </c>
      <c r="D76" s="78">
        <v>0.95699999999999996</v>
      </c>
      <c r="E76" s="78">
        <v>1.9E-2</v>
      </c>
      <c r="F76" s="78">
        <v>1.7000000000000001E-2</v>
      </c>
      <c r="G76" s="78">
        <v>0.05</v>
      </c>
      <c r="H76" s="78">
        <v>0</v>
      </c>
      <c r="I76" s="78">
        <v>53.503</v>
      </c>
      <c r="J76" s="78">
        <v>0.106</v>
      </c>
      <c r="K76" s="78">
        <v>6.9000000000000006E-2</v>
      </c>
      <c r="L76" s="78">
        <v>0.22900000000000001</v>
      </c>
      <c r="M76" s="78">
        <v>0.10299999999999999</v>
      </c>
      <c r="N76" s="78">
        <v>3.129</v>
      </c>
      <c r="O76" s="78">
        <v>0</v>
      </c>
      <c r="P76" s="78">
        <v>99.799000000000007</v>
      </c>
      <c r="Q76" s="78">
        <v>1.3180000000000001</v>
      </c>
      <c r="R76" s="79">
        <v>98.480999999999995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9"/>
  <sheetViews>
    <sheetView workbookViewId="0">
      <selection activeCell="A2" sqref="A2:U24"/>
    </sheetView>
  </sheetViews>
  <sheetFormatPr baseColWidth="10" defaultColWidth="11.42578125" defaultRowHeight="15" x14ac:dyDescent="0.25"/>
  <cols>
    <col min="1" max="1" width="8.5703125" style="4" customWidth="1"/>
    <col min="2" max="2" width="7.5703125" style="4" bestFit="1" customWidth="1"/>
    <col min="3" max="5" width="5.42578125" style="4" bestFit="1" customWidth="1"/>
    <col min="6" max="6" width="5.85546875" style="4" bestFit="1" customWidth="1"/>
    <col min="7" max="7" width="6" style="4" bestFit="1" customWidth="1"/>
    <col min="8" max="13" width="5.42578125" style="4" bestFit="1" customWidth="1"/>
    <col min="14" max="14" width="4.42578125" style="4" bestFit="1" customWidth="1"/>
    <col min="15" max="15" width="5.42578125" style="4" bestFit="1" customWidth="1"/>
    <col min="16" max="18" width="4.85546875" style="4" bestFit="1" customWidth="1"/>
    <col min="19" max="19" width="6.42578125" style="4" bestFit="1" customWidth="1"/>
    <col min="20" max="20" width="6.7109375" style="4" bestFit="1" customWidth="1"/>
    <col min="21" max="21" width="6.42578125" style="4" bestFit="1" customWidth="1"/>
    <col min="22" max="16384" width="11.42578125" style="4"/>
  </cols>
  <sheetData>
    <row r="1" spans="1:21" x14ac:dyDescent="0.25">
      <c r="A1" s="33" t="s">
        <v>637</v>
      </c>
      <c r="B1" s="5"/>
      <c r="L1" s="9"/>
      <c r="M1" s="9"/>
      <c r="N1" s="9"/>
    </row>
    <row r="2" spans="1:21" ht="30" customHeight="1" x14ac:dyDescent="0.25">
      <c r="A2" s="80" t="s">
        <v>640</v>
      </c>
      <c r="B2" s="81"/>
      <c r="C2" s="82">
        <v>15</v>
      </c>
      <c r="D2" s="82">
        <v>20</v>
      </c>
      <c r="E2" s="82">
        <v>15</v>
      </c>
      <c r="F2" s="82">
        <v>15</v>
      </c>
      <c r="G2" s="82">
        <v>15</v>
      </c>
      <c r="H2" s="82">
        <v>15</v>
      </c>
      <c r="I2" s="82">
        <v>20</v>
      </c>
      <c r="J2" s="82">
        <v>15</v>
      </c>
      <c r="K2" s="82">
        <v>15</v>
      </c>
      <c r="L2" s="82">
        <v>15</v>
      </c>
      <c r="M2" s="82">
        <v>15</v>
      </c>
      <c r="N2" s="81"/>
      <c r="O2" s="81">
        <v>20</v>
      </c>
      <c r="P2" s="81">
        <v>15</v>
      </c>
      <c r="Q2" s="81">
        <v>20</v>
      </c>
      <c r="R2" s="81">
        <v>20</v>
      </c>
      <c r="S2" s="81"/>
      <c r="T2" s="81"/>
      <c r="U2" s="83"/>
    </row>
    <row r="3" spans="1:21" s="3" customFormat="1" ht="14.25" x14ac:dyDescent="0.2">
      <c r="A3" s="84" t="s">
        <v>64</v>
      </c>
      <c r="B3" s="85" t="s">
        <v>9</v>
      </c>
      <c r="C3" s="85" t="s">
        <v>65</v>
      </c>
      <c r="D3" s="85" t="s">
        <v>29</v>
      </c>
      <c r="E3" s="85" t="s">
        <v>28</v>
      </c>
      <c r="F3" s="85" t="s">
        <v>27</v>
      </c>
      <c r="G3" s="85" t="s">
        <v>26</v>
      </c>
      <c r="H3" s="85" t="s">
        <v>3</v>
      </c>
      <c r="I3" s="85" t="s">
        <v>4</v>
      </c>
      <c r="J3" s="85" t="s">
        <v>5</v>
      </c>
      <c r="K3" s="85" t="s">
        <v>6</v>
      </c>
      <c r="L3" s="85" t="s">
        <v>0</v>
      </c>
      <c r="M3" s="85" t="s">
        <v>1</v>
      </c>
      <c r="N3" s="85" t="s">
        <v>67</v>
      </c>
      <c r="O3" s="85" t="s">
        <v>25</v>
      </c>
      <c r="P3" s="85" t="s">
        <v>24</v>
      </c>
      <c r="Q3" s="85" t="s">
        <v>7</v>
      </c>
      <c r="R3" s="85" t="s">
        <v>8</v>
      </c>
      <c r="S3" s="85" t="s">
        <v>2</v>
      </c>
      <c r="T3" s="85" t="s">
        <v>23</v>
      </c>
      <c r="U3" s="86" t="s">
        <v>2</v>
      </c>
    </row>
    <row r="4" spans="1:21" x14ac:dyDescent="0.25">
      <c r="A4" s="87" t="s">
        <v>145</v>
      </c>
      <c r="B4" s="87" t="s">
        <v>90</v>
      </c>
      <c r="C4" s="88">
        <v>5.0000000000000001E-3</v>
      </c>
      <c r="D4" s="88">
        <v>46.552999999999997</v>
      </c>
      <c r="E4" s="88">
        <v>1.077</v>
      </c>
      <c r="F4" s="88">
        <v>7.1319999999999997</v>
      </c>
      <c r="G4" s="88">
        <v>0</v>
      </c>
      <c r="H4" s="88">
        <v>12.318</v>
      </c>
      <c r="I4" s="88">
        <v>11.189</v>
      </c>
      <c r="J4" s="88">
        <v>0.41399999999999998</v>
      </c>
      <c r="K4" s="88">
        <v>16.273</v>
      </c>
      <c r="L4" s="88">
        <v>0</v>
      </c>
      <c r="M4" s="88">
        <v>0</v>
      </c>
      <c r="N4" s="88">
        <v>1.6479999999999999</v>
      </c>
      <c r="O4" s="88">
        <v>1.9790000000000001</v>
      </c>
      <c r="P4" s="88">
        <v>0.86799999999999999</v>
      </c>
      <c r="Q4" s="88">
        <v>0.72</v>
      </c>
      <c r="R4" s="88">
        <v>1.7000000000000001E-2</v>
      </c>
      <c r="S4" s="88">
        <v>100.19499999999999</v>
      </c>
      <c r="T4" s="88">
        <v>0.307</v>
      </c>
      <c r="U4" s="89">
        <v>99.887</v>
      </c>
    </row>
    <row r="5" spans="1:21" x14ac:dyDescent="0.25">
      <c r="A5" s="90" t="s">
        <v>102</v>
      </c>
      <c r="B5" s="90" t="s">
        <v>90</v>
      </c>
      <c r="C5" s="88">
        <v>0.01</v>
      </c>
      <c r="D5" s="88">
        <v>46.152999999999999</v>
      </c>
      <c r="E5" s="88">
        <v>1.1779999999999999</v>
      </c>
      <c r="F5" s="88">
        <v>7.2030000000000003</v>
      </c>
      <c r="G5" s="88">
        <v>1.2999999999999999E-2</v>
      </c>
      <c r="H5" s="88">
        <v>12.305</v>
      </c>
      <c r="I5" s="88">
        <v>11.177</v>
      </c>
      <c r="J5" s="88">
        <v>0.42899999999999999</v>
      </c>
      <c r="K5" s="88">
        <v>16.091000000000001</v>
      </c>
      <c r="L5" s="88">
        <v>0</v>
      </c>
      <c r="M5" s="88">
        <v>0.01</v>
      </c>
      <c r="N5" s="88">
        <v>1.7050000000000001</v>
      </c>
      <c r="O5" s="88">
        <v>2.0529999999999999</v>
      </c>
      <c r="P5" s="88">
        <v>0.92</v>
      </c>
      <c r="Q5" s="88">
        <v>0.59099999999999997</v>
      </c>
      <c r="R5" s="88">
        <v>0.02</v>
      </c>
      <c r="S5" s="88">
        <v>99.856999999999999</v>
      </c>
      <c r="T5" s="88">
        <v>0.253</v>
      </c>
      <c r="U5" s="89">
        <v>99.603999999999999</v>
      </c>
    </row>
    <row r="6" spans="1:21" x14ac:dyDescent="0.25">
      <c r="A6" s="90" t="s">
        <v>71</v>
      </c>
      <c r="B6" s="90" t="s">
        <v>90</v>
      </c>
      <c r="C6" s="88">
        <v>1.0999999999999999E-2</v>
      </c>
      <c r="D6" s="88">
        <v>46.484999999999999</v>
      </c>
      <c r="E6" s="88">
        <v>0.96</v>
      </c>
      <c r="F6" s="88">
        <v>7.2229999999999999</v>
      </c>
      <c r="G6" s="88">
        <v>4.2999999999999997E-2</v>
      </c>
      <c r="H6" s="88">
        <v>12.298</v>
      </c>
      <c r="I6" s="88">
        <v>11.333</v>
      </c>
      <c r="J6" s="88">
        <v>0.42299999999999999</v>
      </c>
      <c r="K6" s="88">
        <v>17.053999999999998</v>
      </c>
      <c r="L6" s="88">
        <v>1E-3</v>
      </c>
      <c r="M6" s="88">
        <v>8.9999999999999993E-3</v>
      </c>
      <c r="N6" s="88">
        <v>1.8879999999999999</v>
      </c>
      <c r="O6" s="88">
        <v>1.4670000000000001</v>
      </c>
      <c r="P6" s="88">
        <v>0.86699999999999999</v>
      </c>
      <c r="Q6" s="88">
        <v>0.23899999999999999</v>
      </c>
      <c r="R6" s="88">
        <v>2.1999999999999999E-2</v>
      </c>
      <c r="S6" s="88">
        <v>100.32299999999999</v>
      </c>
      <c r="T6" s="88">
        <v>0.106</v>
      </c>
      <c r="U6" s="89">
        <v>100.217</v>
      </c>
    </row>
    <row r="7" spans="1:21" x14ac:dyDescent="0.25">
      <c r="A7" s="90" t="s">
        <v>135</v>
      </c>
      <c r="B7" s="90" t="s">
        <v>131</v>
      </c>
      <c r="C7" s="88">
        <v>1.6E-2</v>
      </c>
      <c r="D7" s="88">
        <v>52.996000000000002</v>
      </c>
      <c r="E7" s="88">
        <v>0</v>
      </c>
      <c r="F7" s="88">
        <v>1.546</v>
      </c>
      <c r="G7" s="88">
        <v>0</v>
      </c>
      <c r="H7" s="88">
        <v>13.108000000000001</v>
      </c>
      <c r="I7" s="88">
        <v>12.172000000000001</v>
      </c>
      <c r="J7" s="88">
        <v>0.86699999999999999</v>
      </c>
      <c r="K7" s="88">
        <v>16.625</v>
      </c>
      <c r="L7" s="88">
        <v>0</v>
      </c>
      <c r="M7" s="88">
        <v>0</v>
      </c>
      <c r="N7" s="88">
        <v>1.9330000000000001</v>
      </c>
      <c r="O7" s="88">
        <v>0.51400000000000001</v>
      </c>
      <c r="P7" s="88">
        <v>0.14799999999999999</v>
      </c>
      <c r="Q7" s="88">
        <v>0.215</v>
      </c>
      <c r="R7" s="88">
        <v>6.0000000000000001E-3</v>
      </c>
      <c r="S7" s="88">
        <v>100.146</v>
      </c>
      <c r="T7" s="88">
        <v>9.1999999999999998E-2</v>
      </c>
      <c r="U7" s="89">
        <v>100.05500000000001</v>
      </c>
    </row>
    <row r="8" spans="1:21" x14ac:dyDescent="0.25">
      <c r="A8" s="90" t="s">
        <v>150</v>
      </c>
      <c r="B8" s="90" t="s">
        <v>131</v>
      </c>
      <c r="C8" s="88">
        <v>2.3E-2</v>
      </c>
      <c r="D8" s="88">
        <v>51.698999999999998</v>
      </c>
      <c r="E8" s="88">
        <v>6.4000000000000001E-2</v>
      </c>
      <c r="F8" s="88">
        <v>2.6040000000000001</v>
      </c>
      <c r="G8" s="88">
        <v>0</v>
      </c>
      <c r="H8" s="88">
        <v>12.212</v>
      </c>
      <c r="I8" s="88">
        <v>11.952999999999999</v>
      </c>
      <c r="J8" s="88">
        <v>0.92900000000000005</v>
      </c>
      <c r="K8" s="88">
        <v>16.77</v>
      </c>
      <c r="L8" s="88">
        <v>0</v>
      </c>
      <c r="M8" s="88">
        <v>1.9E-2</v>
      </c>
      <c r="N8" s="88">
        <v>1.8540000000000001</v>
      </c>
      <c r="O8" s="88">
        <v>0.70799999999999996</v>
      </c>
      <c r="P8" s="88">
        <v>0.26</v>
      </c>
      <c r="Q8" s="88">
        <v>0.32600000000000001</v>
      </c>
      <c r="R8" s="88">
        <v>1.4999999999999999E-2</v>
      </c>
      <c r="S8" s="88">
        <v>99.433999999999997</v>
      </c>
      <c r="T8" s="88">
        <v>0.14000000000000001</v>
      </c>
      <c r="U8" s="89">
        <v>99.293999999999997</v>
      </c>
    </row>
    <row r="9" spans="1:21" x14ac:dyDescent="0.25">
      <c r="A9" s="90" t="s">
        <v>151</v>
      </c>
      <c r="B9" s="90" t="s">
        <v>131</v>
      </c>
      <c r="C9" s="88">
        <v>2.3E-2</v>
      </c>
      <c r="D9" s="88">
        <v>48.765999999999998</v>
      </c>
      <c r="E9" s="88">
        <v>0.438</v>
      </c>
      <c r="F9" s="88">
        <v>4.923</v>
      </c>
      <c r="G9" s="88">
        <v>8.9999999999999993E-3</v>
      </c>
      <c r="H9" s="88">
        <v>12.611000000000001</v>
      </c>
      <c r="I9" s="88">
        <v>10.012</v>
      </c>
      <c r="J9" s="88">
        <v>0.70199999999999996</v>
      </c>
      <c r="K9" s="88">
        <v>16.352</v>
      </c>
      <c r="L9" s="88">
        <v>7.0000000000000001E-3</v>
      </c>
      <c r="M9" s="88">
        <v>0</v>
      </c>
      <c r="N9" s="88">
        <v>1.655</v>
      </c>
      <c r="O9" s="88">
        <v>2.33</v>
      </c>
      <c r="P9" s="88">
        <v>0.83299999999999996</v>
      </c>
      <c r="Q9" s="88">
        <v>0.68799999999999994</v>
      </c>
      <c r="R9" s="88">
        <v>2.3E-2</v>
      </c>
      <c r="S9" s="88">
        <v>99.373999999999995</v>
      </c>
      <c r="T9" s="88">
        <v>0.29499999999999998</v>
      </c>
      <c r="U9" s="89">
        <v>99.078999999999994</v>
      </c>
    </row>
    <row r="10" spans="1:21" x14ac:dyDescent="0.25">
      <c r="A10" s="90" t="s">
        <v>118</v>
      </c>
      <c r="B10" s="90" t="s">
        <v>115</v>
      </c>
      <c r="C10" s="88">
        <v>2.8000000000000001E-2</v>
      </c>
      <c r="D10" s="88">
        <v>48.607999999999997</v>
      </c>
      <c r="E10" s="88">
        <v>0.43099999999999999</v>
      </c>
      <c r="F10" s="88">
        <v>5.1520000000000001</v>
      </c>
      <c r="G10" s="88">
        <v>0</v>
      </c>
      <c r="H10" s="88">
        <v>12.185</v>
      </c>
      <c r="I10" s="88">
        <v>11.824</v>
      </c>
      <c r="J10" s="88">
        <v>0.64400000000000002</v>
      </c>
      <c r="K10" s="88">
        <v>16.945</v>
      </c>
      <c r="L10" s="88">
        <v>0</v>
      </c>
      <c r="M10" s="88">
        <v>0</v>
      </c>
      <c r="N10" s="88">
        <v>1.7210000000000001</v>
      </c>
      <c r="O10" s="88">
        <v>1.1299999999999999</v>
      </c>
      <c r="P10" s="88">
        <v>0.76200000000000001</v>
      </c>
      <c r="Q10" s="88">
        <v>0.57299999999999995</v>
      </c>
      <c r="R10" s="88">
        <v>1.7999999999999999E-2</v>
      </c>
      <c r="S10" s="88">
        <v>100.023</v>
      </c>
      <c r="T10" s="88">
        <v>0.245</v>
      </c>
      <c r="U10" s="89">
        <v>99.778000000000006</v>
      </c>
    </row>
    <row r="11" spans="1:21" x14ac:dyDescent="0.25">
      <c r="A11" s="90" t="s">
        <v>72</v>
      </c>
      <c r="B11" s="90" t="s">
        <v>115</v>
      </c>
      <c r="C11" s="88">
        <v>3.2000000000000001E-2</v>
      </c>
      <c r="D11" s="88">
        <v>47.468000000000004</v>
      </c>
      <c r="E11" s="88">
        <v>0.60299999999999998</v>
      </c>
      <c r="F11" s="88">
        <v>5.8730000000000002</v>
      </c>
      <c r="G11" s="88">
        <v>6.2E-2</v>
      </c>
      <c r="H11" s="88">
        <v>11.781000000000001</v>
      </c>
      <c r="I11" s="88">
        <v>11.121</v>
      </c>
      <c r="J11" s="88">
        <v>0.59699999999999998</v>
      </c>
      <c r="K11" s="88">
        <v>17.018000000000001</v>
      </c>
      <c r="L11" s="88">
        <v>6.0000000000000001E-3</v>
      </c>
      <c r="M11" s="88">
        <v>0.02</v>
      </c>
      <c r="N11" s="88">
        <v>1.77</v>
      </c>
      <c r="O11" s="88">
        <v>1.5089999999999999</v>
      </c>
      <c r="P11" s="88">
        <v>0.83699999999999997</v>
      </c>
      <c r="Q11" s="88">
        <v>0.44</v>
      </c>
      <c r="R11" s="88">
        <v>8.0000000000000002E-3</v>
      </c>
      <c r="S11" s="88">
        <v>99.144999999999996</v>
      </c>
      <c r="T11" s="88">
        <v>0.187</v>
      </c>
      <c r="U11" s="89">
        <v>98.957999999999998</v>
      </c>
    </row>
    <row r="12" spans="1:21" x14ac:dyDescent="0.25">
      <c r="A12" s="90" t="s">
        <v>122</v>
      </c>
      <c r="B12" s="90" t="s">
        <v>115</v>
      </c>
      <c r="C12" s="88">
        <v>2.9000000000000001E-2</v>
      </c>
      <c r="D12" s="88">
        <v>49.017000000000003</v>
      </c>
      <c r="E12" s="88">
        <v>0.17299999999999999</v>
      </c>
      <c r="F12" s="88">
        <v>4.9729999999999999</v>
      </c>
      <c r="G12" s="88">
        <v>6.6000000000000003E-2</v>
      </c>
      <c r="H12" s="88">
        <v>12.452</v>
      </c>
      <c r="I12" s="88">
        <v>11.564</v>
      </c>
      <c r="J12" s="88">
        <v>0.56499999999999995</v>
      </c>
      <c r="K12" s="88">
        <v>16.181999999999999</v>
      </c>
      <c r="L12" s="88">
        <v>8.0000000000000002E-3</v>
      </c>
      <c r="M12" s="88">
        <v>2.5000000000000001E-2</v>
      </c>
      <c r="N12" s="88">
        <v>1.8140000000000001</v>
      </c>
      <c r="O12" s="88">
        <v>1.19</v>
      </c>
      <c r="P12" s="88">
        <v>0.64800000000000002</v>
      </c>
      <c r="Q12" s="88">
        <v>0.38700000000000001</v>
      </c>
      <c r="R12" s="88">
        <v>0</v>
      </c>
      <c r="S12" s="88">
        <v>99.091999999999999</v>
      </c>
      <c r="T12" s="88">
        <v>0.16300000000000001</v>
      </c>
      <c r="U12" s="89">
        <v>98.929000000000002</v>
      </c>
    </row>
    <row r="13" spans="1:21" x14ac:dyDescent="0.25">
      <c r="A13" s="90" t="s">
        <v>140</v>
      </c>
      <c r="B13" s="90" t="s">
        <v>115</v>
      </c>
      <c r="C13" s="88">
        <v>1.6E-2</v>
      </c>
      <c r="D13" s="88">
        <v>48.015999999999998</v>
      </c>
      <c r="E13" s="88">
        <v>0.49099999999999999</v>
      </c>
      <c r="F13" s="88">
        <v>5.6829999999999998</v>
      </c>
      <c r="G13" s="88">
        <v>0</v>
      </c>
      <c r="H13" s="88">
        <v>12.739000000000001</v>
      </c>
      <c r="I13" s="88">
        <v>11.045999999999999</v>
      </c>
      <c r="J13" s="88">
        <v>0.56200000000000006</v>
      </c>
      <c r="K13" s="88">
        <v>15.611000000000001</v>
      </c>
      <c r="L13" s="88">
        <v>0</v>
      </c>
      <c r="M13" s="88">
        <v>0</v>
      </c>
      <c r="N13" s="88">
        <v>1.667</v>
      </c>
      <c r="O13" s="88">
        <v>1.5569999999999999</v>
      </c>
      <c r="P13" s="88">
        <v>0.81599999999999995</v>
      </c>
      <c r="Q13" s="88">
        <v>0.65900000000000003</v>
      </c>
      <c r="R13" s="88">
        <v>1.4999999999999999E-2</v>
      </c>
      <c r="S13" s="88">
        <v>98.878</v>
      </c>
      <c r="T13" s="88">
        <v>0.28100000000000003</v>
      </c>
      <c r="U13" s="89">
        <v>98.596999999999994</v>
      </c>
    </row>
    <row r="14" spans="1:21" x14ac:dyDescent="0.25">
      <c r="A14" s="90" t="s">
        <v>98</v>
      </c>
      <c r="B14" s="90" t="s">
        <v>69</v>
      </c>
      <c r="C14" s="88">
        <v>4.4999999999999998E-2</v>
      </c>
      <c r="D14" s="88">
        <v>45.475999999999999</v>
      </c>
      <c r="E14" s="88">
        <v>0.59499999999999997</v>
      </c>
      <c r="F14" s="88">
        <v>7.7510000000000003</v>
      </c>
      <c r="G14" s="88">
        <v>0</v>
      </c>
      <c r="H14" s="88">
        <v>10.864000000000001</v>
      </c>
      <c r="I14" s="88">
        <v>11.452999999999999</v>
      </c>
      <c r="J14" s="88">
        <v>0.33700000000000002</v>
      </c>
      <c r="K14" s="88">
        <v>17.756</v>
      </c>
      <c r="L14" s="88">
        <v>0</v>
      </c>
      <c r="M14" s="88">
        <v>0</v>
      </c>
      <c r="N14" s="88">
        <v>1.825</v>
      </c>
      <c r="O14" s="88">
        <v>1.4530000000000001</v>
      </c>
      <c r="P14" s="88">
        <v>0.90700000000000003</v>
      </c>
      <c r="Q14" s="88">
        <v>0.28899999999999998</v>
      </c>
      <c r="R14" s="88">
        <v>1.4E-2</v>
      </c>
      <c r="S14" s="88">
        <v>98.765000000000001</v>
      </c>
      <c r="T14" s="88">
        <v>0.125</v>
      </c>
      <c r="U14" s="89">
        <v>98.64</v>
      </c>
    </row>
    <row r="15" spans="1:21" x14ac:dyDescent="0.25">
      <c r="A15" s="90" t="s">
        <v>152</v>
      </c>
      <c r="B15" s="90" t="s">
        <v>69</v>
      </c>
      <c r="C15" s="88">
        <v>3.5000000000000003E-2</v>
      </c>
      <c r="D15" s="88">
        <v>44.128999999999998</v>
      </c>
      <c r="E15" s="88">
        <v>1.0029999999999999</v>
      </c>
      <c r="F15" s="88">
        <v>9.0619999999999994</v>
      </c>
      <c r="G15" s="88">
        <v>4.8000000000000001E-2</v>
      </c>
      <c r="H15" s="88">
        <v>10.48</v>
      </c>
      <c r="I15" s="88">
        <v>11.324</v>
      </c>
      <c r="J15" s="88">
        <v>0.33400000000000002</v>
      </c>
      <c r="K15" s="88">
        <v>18.001999999999999</v>
      </c>
      <c r="L15" s="88">
        <v>3.5000000000000003E-2</v>
      </c>
      <c r="M15" s="88">
        <v>1E-3</v>
      </c>
      <c r="N15" s="88">
        <v>1.7549999999999999</v>
      </c>
      <c r="O15" s="88">
        <v>1.611</v>
      </c>
      <c r="P15" s="88">
        <v>1.038</v>
      </c>
      <c r="Q15" s="88">
        <v>0.41799999999999998</v>
      </c>
      <c r="R15" s="88">
        <v>3.6999999999999998E-2</v>
      </c>
      <c r="S15" s="88">
        <v>99.311000000000007</v>
      </c>
      <c r="T15" s="88">
        <v>0.184</v>
      </c>
      <c r="U15" s="89">
        <v>99.126999999999995</v>
      </c>
    </row>
    <row r="16" spans="1:21" x14ac:dyDescent="0.25">
      <c r="A16" s="90" t="s">
        <v>153</v>
      </c>
      <c r="B16" s="90" t="s">
        <v>69</v>
      </c>
      <c r="C16" s="88">
        <v>4.5999999999999999E-2</v>
      </c>
      <c r="D16" s="88">
        <v>44.337000000000003</v>
      </c>
      <c r="E16" s="88">
        <v>0.86599999999999999</v>
      </c>
      <c r="F16" s="88">
        <v>8.6</v>
      </c>
      <c r="G16" s="88">
        <v>0</v>
      </c>
      <c r="H16" s="88">
        <v>10.295</v>
      </c>
      <c r="I16" s="88">
        <v>11.369</v>
      </c>
      <c r="J16" s="88">
        <v>0.34300000000000003</v>
      </c>
      <c r="K16" s="88">
        <v>18.469000000000001</v>
      </c>
      <c r="L16" s="88">
        <v>1.7999999999999999E-2</v>
      </c>
      <c r="M16" s="88">
        <v>0</v>
      </c>
      <c r="N16" s="88">
        <v>1.833</v>
      </c>
      <c r="O16" s="88">
        <v>1.5189999999999999</v>
      </c>
      <c r="P16" s="88">
        <v>1.02</v>
      </c>
      <c r="Q16" s="88">
        <v>0.26</v>
      </c>
      <c r="R16" s="88">
        <v>1.0999999999999999E-2</v>
      </c>
      <c r="S16" s="88">
        <v>98.984999999999999</v>
      </c>
      <c r="T16" s="88">
        <v>0.112</v>
      </c>
      <c r="U16" s="89">
        <v>98.873000000000005</v>
      </c>
    </row>
    <row r="17" spans="1:21" x14ac:dyDescent="0.25">
      <c r="A17" s="90" t="s">
        <v>154</v>
      </c>
      <c r="B17" s="90" t="s">
        <v>137</v>
      </c>
      <c r="C17" s="88">
        <v>6.0000000000000001E-3</v>
      </c>
      <c r="D17" s="88">
        <v>50.387</v>
      </c>
      <c r="E17" s="88">
        <v>0.42199999999999999</v>
      </c>
      <c r="F17" s="88">
        <v>4.5090000000000003</v>
      </c>
      <c r="G17" s="88">
        <v>2.1999999999999999E-2</v>
      </c>
      <c r="H17" s="88">
        <v>15.555999999999999</v>
      </c>
      <c r="I17" s="88">
        <v>11.842000000000001</v>
      </c>
      <c r="J17" s="88">
        <v>0.39300000000000002</v>
      </c>
      <c r="K17" s="88">
        <v>11.362</v>
      </c>
      <c r="L17" s="88">
        <v>0</v>
      </c>
      <c r="M17" s="88">
        <v>1.7000000000000001E-2</v>
      </c>
      <c r="N17" s="88">
        <v>1.8160000000000001</v>
      </c>
      <c r="O17" s="88">
        <v>1.091</v>
      </c>
      <c r="P17" s="88">
        <v>0.42399999999999999</v>
      </c>
      <c r="Q17" s="88">
        <v>0.44800000000000001</v>
      </c>
      <c r="R17" s="88">
        <v>0.01</v>
      </c>
      <c r="S17" s="88">
        <v>98.304000000000002</v>
      </c>
      <c r="T17" s="88">
        <v>0.191</v>
      </c>
      <c r="U17" s="89">
        <v>98.114000000000004</v>
      </c>
    </row>
    <row r="18" spans="1:21" x14ac:dyDescent="0.25">
      <c r="A18" s="90" t="s">
        <v>73</v>
      </c>
      <c r="B18" s="90" t="s">
        <v>137</v>
      </c>
      <c r="C18" s="88">
        <v>3.5999999999999997E-2</v>
      </c>
      <c r="D18" s="88">
        <v>48.58</v>
      </c>
      <c r="E18" s="88">
        <v>0.91500000000000004</v>
      </c>
      <c r="F18" s="88">
        <v>5.7640000000000002</v>
      </c>
      <c r="G18" s="88">
        <v>5.8000000000000003E-2</v>
      </c>
      <c r="H18" s="88">
        <v>14.766999999999999</v>
      </c>
      <c r="I18" s="88">
        <v>11.704000000000001</v>
      </c>
      <c r="J18" s="88">
        <v>0.36899999999999999</v>
      </c>
      <c r="K18" s="88">
        <v>12.257999999999999</v>
      </c>
      <c r="L18" s="88">
        <v>3.0000000000000001E-3</v>
      </c>
      <c r="M18" s="88">
        <v>2.8000000000000001E-2</v>
      </c>
      <c r="N18" s="88">
        <v>1.8540000000000001</v>
      </c>
      <c r="O18" s="88">
        <v>1.5</v>
      </c>
      <c r="P18" s="88">
        <v>0.61599999999999999</v>
      </c>
      <c r="Q18" s="88">
        <v>0.31900000000000001</v>
      </c>
      <c r="R18" s="88">
        <v>7.4999999999999997E-2</v>
      </c>
      <c r="S18" s="88">
        <v>98.846999999999994</v>
      </c>
      <c r="T18" s="88">
        <v>0.151</v>
      </c>
      <c r="U18" s="89">
        <v>98.695999999999998</v>
      </c>
    </row>
    <row r="19" spans="1:21" x14ac:dyDescent="0.25">
      <c r="A19" s="90" t="s">
        <v>96</v>
      </c>
      <c r="B19" s="90" t="s">
        <v>137</v>
      </c>
      <c r="C19" s="88">
        <v>4.0000000000000001E-3</v>
      </c>
      <c r="D19" s="88">
        <v>47.783999999999999</v>
      </c>
      <c r="E19" s="88">
        <v>1.044</v>
      </c>
      <c r="F19" s="88">
        <v>6.0439999999999996</v>
      </c>
      <c r="G19" s="88">
        <v>0</v>
      </c>
      <c r="H19" s="88">
        <v>14.462</v>
      </c>
      <c r="I19" s="88">
        <v>11.512</v>
      </c>
      <c r="J19" s="88">
        <v>0.34</v>
      </c>
      <c r="K19" s="88">
        <v>12.606</v>
      </c>
      <c r="L19" s="88">
        <v>2E-3</v>
      </c>
      <c r="M19" s="88">
        <v>1.7000000000000001E-2</v>
      </c>
      <c r="N19" s="88">
        <v>1.8580000000000001</v>
      </c>
      <c r="O19" s="88">
        <v>1.569</v>
      </c>
      <c r="P19" s="88">
        <v>0.67</v>
      </c>
      <c r="Q19" s="88">
        <v>0.26</v>
      </c>
      <c r="R19" s="88">
        <v>0.10199999999999999</v>
      </c>
      <c r="S19" s="88">
        <v>98.274000000000001</v>
      </c>
      <c r="T19" s="88">
        <v>0.13300000000000001</v>
      </c>
      <c r="U19" s="89">
        <v>98.141000000000005</v>
      </c>
    </row>
    <row r="20" spans="1:21" x14ac:dyDescent="0.25">
      <c r="A20" s="90" t="s">
        <v>111</v>
      </c>
      <c r="B20" s="90" t="s">
        <v>137</v>
      </c>
      <c r="C20" s="88">
        <v>2.1999999999999999E-2</v>
      </c>
      <c r="D20" s="88">
        <v>48.110999999999997</v>
      </c>
      <c r="E20" s="88">
        <v>1.0820000000000001</v>
      </c>
      <c r="F20" s="88">
        <v>5.9950000000000001</v>
      </c>
      <c r="G20" s="88">
        <v>0</v>
      </c>
      <c r="H20" s="88">
        <v>14.612</v>
      </c>
      <c r="I20" s="88">
        <v>11.7</v>
      </c>
      <c r="J20" s="88">
        <v>0.35399999999999998</v>
      </c>
      <c r="K20" s="88">
        <v>12.08</v>
      </c>
      <c r="L20" s="88">
        <v>0</v>
      </c>
      <c r="M20" s="88">
        <v>0</v>
      </c>
      <c r="N20" s="88">
        <v>1.7909999999999999</v>
      </c>
      <c r="O20" s="88">
        <v>1.4059999999999999</v>
      </c>
      <c r="P20" s="88">
        <v>0.61699999999999999</v>
      </c>
      <c r="Q20" s="88">
        <v>0.41699999999999998</v>
      </c>
      <c r="R20" s="88">
        <v>8.6999999999999994E-2</v>
      </c>
      <c r="S20" s="88">
        <v>98.275000000000006</v>
      </c>
      <c r="T20" s="88">
        <v>0.19500000000000001</v>
      </c>
      <c r="U20" s="89">
        <v>98.08</v>
      </c>
    </row>
    <row r="21" spans="1:21" x14ac:dyDescent="0.25">
      <c r="A21" s="90" t="s">
        <v>155</v>
      </c>
      <c r="B21" s="90" t="s">
        <v>156</v>
      </c>
      <c r="C21" s="88">
        <v>4.2999999999999997E-2</v>
      </c>
      <c r="D21" s="88">
        <v>45.792000000000002</v>
      </c>
      <c r="E21" s="88">
        <v>0.749</v>
      </c>
      <c r="F21" s="88">
        <v>6.9589999999999996</v>
      </c>
      <c r="G21" s="88">
        <v>6.9000000000000006E-2</v>
      </c>
      <c r="H21" s="88">
        <v>11.983000000000001</v>
      </c>
      <c r="I21" s="88">
        <v>11.336</v>
      </c>
      <c r="J21" s="88">
        <v>0.49</v>
      </c>
      <c r="K21" s="88">
        <v>15.776999999999999</v>
      </c>
      <c r="L21" s="88">
        <v>8.0000000000000002E-3</v>
      </c>
      <c r="M21" s="88">
        <v>0</v>
      </c>
      <c r="N21" s="88">
        <v>1.865</v>
      </c>
      <c r="O21" s="88">
        <v>1.2270000000000001</v>
      </c>
      <c r="P21" s="88">
        <v>0.85499999999999998</v>
      </c>
      <c r="Q21" s="88">
        <v>0.186</v>
      </c>
      <c r="R21" s="88">
        <v>0.02</v>
      </c>
      <c r="S21" s="88">
        <v>97.358999999999995</v>
      </c>
      <c r="T21" s="88">
        <v>8.3000000000000004E-2</v>
      </c>
      <c r="U21" s="89">
        <v>97.275999999999996</v>
      </c>
    </row>
    <row r="22" spans="1:21" x14ac:dyDescent="0.25">
      <c r="A22" s="90" t="s">
        <v>157</v>
      </c>
      <c r="B22" s="90" t="s">
        <v>156</v>
      </c>
      <c r="C22" s="88">
        <v>2.9000000000000001E-2</v>
      </c>
      <c r="D22" s="88">
        <v>47.566000000000003</v>
      </c>
      <c r="E22" s="88">
        <v>0.998</v>
      </c>
      <c r="F22" s="88">
        <v>5.7270000000000003</v>
      </c>
      <c r="G22" s="88">
        <v>2.1999999999999999E-2</v>
      </c>
      <c r="H22" s="88">
        <v>12.949</v>
      </c>
      <c r="I22" s="88">
        <v>11.101000000000001</v>
      </c>
      <c r="J22" s="88">
        <v>0.52100000000000002</v>
      </c>
      <c r="K22" s="88">
        <v>15.018000000000001</v>
      </c>
      <c r="L22" s="88">
        <v>0</v>
      </c>
      <c r="M22" s="88">
        <v>4.5999999999999999E-2</v>
      </c>
      <c r="N22" s="88">
        <v>1.7729999999999999</v>
      </c>
      <c r="O22" s="88">
        <v>1.476</v>
      </c>
      <c r="P22" s="88">
        <v>0.66500000000000004</v>
      </c>
      <c r="Q22" s="88">
        <v>0.438</v>
      </c>
      <c r="R22" s="88">
        <v>1.4E-2</v>
      </c>
      <c r="S22" s="88">
        <v>98.344999999999999</v>
      </c>
      <c r="T22" s="88">
        <v>0.188</v>
      </c>
      <c r="U22" s="89">
        <v>98.158000000000001</v>
      </c>
    </row>
    <row r="23" spans="1:21" x14ac:dyDescent="0.25">
      <c r="A23" s="90" t="s">
        <v>158</v>
      </c>
      <c r="B23" s="90" t="s">
        <v>156</v>
      </c>
      <c r="C23" s="88">
        <v>0</v>
      </c>
      <c r="D23" s="88">
        <v>45.247</v>
      </c>
      <c r="E23" s="88">
        <v>1.244</v>
      </c>
      <c r="F23" s="88">
        <v>7.3410000000000002</v>
      </c>
      <c r="G23" s="88">
        <v>1.7000000000000001E-2</v>
      </c>
      <c r="H23" s="88">
        <v>11.554</v>
      </c>
      <c r="I23" s="88">
        <v>11.01</v>
      </c>
      <c r="J23" s="88">
        <v>0.51600000000000001</v>
      </c>
      <c r="K23" s="88">
        <v>16.213999999999999</v>
      </c>
      <c r="L23" s="88">
        <v>1.0999999999999999E-2</v>
      </c>
      <c r="M23" s="88">
        <v>0</v>
      </c>
      <c r="N23" s="88">
        <v>1.766</v>
      </c>
      <c r="O23" s="88">
        <v>1.778</v>
      </c>
      <c r="P23" s="88">
        <v>0.93700000000000006</v>
      </c>
      <c r="Q23" s="88">
        <v>0.38900000000000001</v>
      </c>
      <c r="R23" s="88">
        <v>2.4E-2</v>
      </c>
      <c r="S23" s="88">
        <v>98.046999999999997</v>
      </c>
      <c r="T23" s="88">
        <v>0.16900000000000001</v>
      </c>
      <c r="U23" s="89">
        <v>97.878</v>
      </c>
    </row>
    <row r="24" spans="1:21" x14ac:dyDescent="0.25">
      <c r="A24" s="91" t="s">
        <v>159</v>
      </c>
      <c r="B24" s="91" t="s">
        <v>156</v>
      </c>
      <c r="C24" s="92">
        <v>4.7E-2</v>
      </c>
      <c r="D24" s="92">
        <v>45.381</v>
      </c>
      <c r="E24" s="92">
        <v>0.50900000000000001</v>
      </c>
      <c r="F24" s="92">
        <v>7.1950000000000003</v>
      </c>
      <c r="G24" s="92">
        <v>3.5000000000000003E-2</v>
      </c>
      <c r="H24" s="92">
        <v>11.691000000000001</v>
      </c>
      <c r="I24" s="92">
        <v>11.28</v>
      </c>
      <c r="J24" s="92">
        <v>0.56000000000000005</v>
      </c>
      <c r="K24" s="92">
        <v>16.341000000000001</v>
      </c>
      <c r="L24" s="92">
        <v>0</v>
      </c>
      <c r="M24" s="92">
        <v>7.0000000000000001E-3</v>
      </c>
      <c r="N24" s="92">
        <v>1.839</v>
      </c>
      <c r="O24" s="92">
        <v>1.236</v>
      </c>
      <c r="P24" s="92">
        <v>0.83399999999999996</v>
      </c>
      <c r="Q24" s="92">
        <v>0.222</v>
      </c>
      <c r="R24" s="92">
        <v>1.4999999999999999E-2</v>
      </c>
      <c r="S24" s="92">
        <v>97.191999999999993</v>
      </c>
      <c r="T24" s="92">
        <v>9.7000000000000003E-2</v>
      </c>
      <c r="U24" s="93">
        <v>97.096000000000004</v>
      </c>
    </row>
    <row r="25" spans="1:21" x14ac:dyDescent="0.25">
      <c r="B25" s="5"/>
      <c r="C25" s="6"/>
      <c r="D25" s="6"/>
      <c r="E25" s="6"/>
      <c r="F25" s="6"/>
      <c r="G25" s="6"/>
      <c r="H25" s="6"/>
      <c r="I25" s="6"/>
      <c r="J25" s="6"/>
      <c r="K25" s="6"/>
    </row>
    <row r="26" spans="1:21" x14ac:dyDescent="0.25">
      <c r="B26" s="5"/>
      <c r="C26" s="6"/>
      <c r="D26" s="6"/>
      <c r="E26" s="6"/>
      <c r="F26" s="6"/>
      <c r="G26" s="6"/>
      <c r="H26" s="6"/>
      <c r="I26" s="6"/>
      <c r="J26" s="6"/>
      <c r="K26" s="6"/>
    </row>
    <row r="27" spans="1:21" x14ac:dyDescent="0.25"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21" x14ac:dyDescent="0.25">
      <c r="B28" s="5"/>
      <c r="C28" s="6"/>
      <c r="D28" s="6"/>
      <c r="E28" s="6"/>
      <c r="F28" s="6"/>
      <c r="G28" s="6"/>
      <c r="H28" s="6"/>
      <c r="I28" s="6"/>
      <c r="J28" s="6"/>
      <c r="K28" s="6"/>
    </row>
    <row r="29" spans="1:21" x14ac:dyDescent="0.25">
      <c r="B29" s="5"/>
      <c r="C29" s="6"/>
      <c r="D29" s="6"/>
      <c r="E29" s="6"/>
      <c r="F29" s="6"/>
      <c r="G29" s="6"/>
      <c r="H29" s="6"/>
      <c r="I29" s="6"/>
      <c r="J29" s="6"/>
      <c r="K29" s="6"/>
    </row>
    <row r="30" spans="1:21" x14ac:dyDescent="0.25">
      <c r="B30" s="5"/>
      <c r="C30" s="6"/>
      <c r="D30" s="6"/>
      <c r="E30" s="6"/>
      <c r="F30" s="6"/>
      <c r="G30" s="6"/>
      <c r="H30" s="6"/>
      <c r="I30" s="6"/>
      <c r="J30" s="6"/>
      <c r="K30" s="6"/>
    </row>
    <row r="31" spans="1:21" x14ac:dyDescent="0.25">
      <c r="B31" s="5"/>
      <c r="C31" s="6"/>
      <c r="D31" s="6"/>
      <c r="E31" s="6"/>
      <c r="F31" s="6"/>
      <c r="G31" s="6"/>
      <c r="H31" s="6"/>
      <c r="I31" s="6"/>
      <c r="J31" s="6"/>
      <c r="K31" s="6"/>
    </row>
    <row r="32" spans="1:21" x14ac:dyDescent="0.25">
      <c r="B32" s="5"/>
      <c r="C32" s="6"/>
      <c r="D32" s="6"/>
      <c r="E32" s="6"/>
      <c r="F32" s="6"/>
      <c r="G32" s="6"/>
      <c r="H32" s="6"/>
      <c r="I32" s="6"/>
      <c r="J32" s="6"/>
      <c r="K32" s="6"/>
    </row>
    <row r="33" spans="2:11" x14ac:dyDescent="0.25">
      <c r="B33" s="5"/>
      <c r="C33" s="6"/>
      <c r="D33" s="6"/>
      <c r="E33" s="6"/>
      <c r="F33" s="6"/>
      <c r="G33" s="6"/>
      <c r="H33" s="6"/>
      <c r="I33" s="6"/>
      <c r="J33" s="6"/>
      <c r="K33" s="6"/>
    </row>
    <row r="34" spans="2:11" x14ac:dyDescent="0.25">
      <c r="B34" s="5"/>
      <c r="C34" s="6"/>
      <c r="D34" s="6"/>
      <c r="E34" s="6"/>
      <c r="F34" s="6"/>
      <c r="G34" s="6"/>
      <c r="H34" s="6"/>
      <c r="I34" s="6"/>
      <c r="J34" s="6"/>
      <c r="K34" s="6"/>
    </row>
    <row r="35" spans="2:11" x14ac:dyDescent="0.25">
      <c r="B35" s="5"/>
      <c r="C35" s="6"/>
      <c r="D35" s="6"/>
      <c r="E35" s="6"/>
      <c r="F35" s="6"/>
      <c r="G35" s="6"/>
      <c r="H35" s="6"/>
      <c r="I35" s="6"/>
      <c r="J35" s="6"/>
      <c r="K35" s="6"/>
    </row>
    <row r="36" spans="2:11" x14ac:dyDescent="0.25">
      <c r="B36" s="5"/>
      <c r="C36" s="6"/>
      <c r="D36" s="6"/>
      <c r="E36" s="6"/>
      <c r="F36" s="6"/>
      <c r="G36" s="6"/>
      <c r="H36" s="6"/>
      <c r="I36" s="6"/>
      <c r="J36" s="6"/>
      <c r="K36" s="6"/>
    </row>
    <row r="37" spans="2:11" x14ac:dyDescent="0.25">
      <c r="B37" s="5"/>
      <c r="C37" s="6"/>
      <c r="D37" s="6"/>
      <c r="E37" s="6"/>
      <c r="F37" s="6"/>
      <c r="G37" s="6"/>
      <c r="H37" s="6"/>
      <c r="I37" s="6"/>
      <c r="J37" s="6"/>
      <c r="K37" s="6"/>
    </row>
    <row r="38" spans="2:11" x14ac:dyDescent="0.25">
      <c r="B38" s="5"/>
      <c r="C38" s="6"/>
      <c r="D38" s="6"/>
      <c r="E38" s="6"/>
      <c r="F38" s="6"/>
      <c r="G38" s="6"/>
      <c r="H38" s="6"/>
      <c r="I38" s="6"/>
      <c r="J38" s="6"/>
      <c r="K38" s="6"/>
    </row>
    <row r="39" spans="2:11" x14ac:dyDescent="0.25">
      <c r="B39" s="5"/>
      <c r="C39" s="6"/>
      <c r="D39" s="6"/>
      <c r="E39" s="6"/>
      <c r="F39" s="6"/>
      <c r="G39" s="6"/>
      <c r="H39" s="6"/>
      <c r="I39" s="6"/>
      <c r="J39" s="6"/>
      <c r="K39" s="6"/>
    </row>
    <row r="40" spans="2:11" x14ac:dyDescent="0.25">
      <c r="B40" s="5"/>
      <c r="C40" s="6"/>
      <c r="D40" s="6"/>
      <c r="E40" s="6"/>
      <c r="F40" s="6"/>
      <c r="G40" s="6"/>
      <c r="H40" s="6"/>
      <c r="I40" s="6"/>
      <c r="J40" s="6"/>
      <c r="K40" s="6"/>
    </row>
    <row r="41" spans="2:11" x14ac:dyDescent="0.25">
      <c r="B41" s="5"/>
      <c r="C41" s="6"/>
      <c r="D41" s="6"/>
      <c r="E41" s="6"/>
      <c r="F41" s="6"/>
      <c r="G41" s="6"/>
      <c r="H41" s="6"/>
      <c r="I41" s="6"/>
      <c r="J41" s="6"/>
      <c r="K41" s="6"/>
    </row>
    <row r="42" spans="2:11" x14ac:dyDescent="0.25">
      <c r="B42" s="5"/>
      <c r="C42" s="6"/>
      <c r="D42" s="6"/>
      <c r="E42" s="6"/>
      <c r="F42" s="6"/>
      <c r="G42" s="6"/>
      <c r="H42" s="6"/>
      <c r="I42" s="6"/>
      <c r="J42" s="6"/>
      <c r="K42" s="6"/>
    </row>
    <row r="43" spans="2:11" x14ac:dyDescent="0.25">
      <c r="B43" s="5"/>
      <c r="C43" s="6"/>
      <c r="D43" s="6"/>
      <c r="E43" s="6"/>
      <c r="F43" s="6"/>
      <c r="G43" s="6"/>
      <c r="H43" s="6"/>
      <c r="I43" s="6"/>
      <c r="J43" s="6"/>
      <c r="K43" s="6"/>
    </row>
    <row r="44" spans="2:11" x14ac:dyDescent="0.25">
      <c r="B44" s="5"/>
      <c r="C44" s="6"/>
      <c r="D44" s="6"/>
      <c r="E44" s="6"/>
      <c r="F44" s="6"/>
      <c r="G44" s="6"/>
      <c r="H44" s="6"/>
      <c r="I44" s="6"/>
      <c r="J44" s="6"/>
      <c r="K44" s="6"/>
    </row>
    <row r="45" spans="2:11" x14ac:dyDescent="0.25">
      <c r="B45" s="5"/>
      <c r="C45" s="6"/>
      <c r="D45" s="6"/>
      <c r="E45" s="6"/>
      <c r="F45" s="6"/>
      <c r="G45" s="6"/>
      <c r="H45" s="6"/>
      <c r="I45" s="6"/>
      <c r="J45" s="6"/>
      <c r="K45" s="6"/>
    </row>
    <row r="46" spans="2:11" x14ac:dyDescent="0.25">
      <c r="B46" s="5"/>
      <c r="C46" s="6"/>
      <c r="D46" s="6"/>
      <c r="E46" s="6"/>
      <c r="F46" s="6"/>
      <c r="G46" s="6"/>
      <c r="H46" s="6"/>
      <c r="I46" s="6"/>
      <c r="J46" s="6"/>
      <c r="K46" s="6"/>
    </row>
    <row r="47" spans="2:11" x14ac:dyDescent="0.25">
      <c r="B47" s="5"/>
      <c r="C47" s="6"/>
      <c r="D47" s="6"/>
      <c r="E47" s="6"/>
      <c r="F47" s="6"/>
      <c r="G47" s="6"/>
      <c r="H47" s="6"/>
      <c r="I47" s="6"/>
      <c r="J47" s="6"/>
      <c r="K47" s="6"/>
    </row>
    <row r="48" spans="2:11" x14ac:dyDescent="0.25">
      <c r="B48" s="5"/>
      <c r="C48" s="6"/>
      <c r="D48" s="6"/>
      <c r="E48" s="6"/>
      <c r="F48" s="6"/>
      <c r="G48" s="6"/>
      <c r="H48" s="6"/>
      <c r="I48" s="6"/>
      <c r="J48" s="6"/>
      <c r="K48" s="6"/>
    </row>
    <row r="49" spans="2:11" x14ac:dyDescent="0.25">
      <c r="B49" s="5"/>
      <c r="C49" s="6"/>
      <c r="D49" s="6"/>
      <c r="E49" s="6"/>
      <c r="F49" s="6"/>
      <c r="G49" s="6"/>
      <c r="H49" s="6"/>
      <c r="I49" s="6"/>
      <c r="J49" s="6"/>
      <c r="K49" s="6"/>
    </row>
    <row r="50" spans="2:11" x14ac:dyDescent="0.25">
      <c r="B50" s="5"/>
      <c r="C50" s="6"/>
      <c r="D50" s="6"/>
      <c r="E50" s="6"/>
      <c r="F50" s="6"/>
      <c r="G50" s="6"/>
      <c r="H50" s="6"/>
      <c r="I50" s="6"/>
      <c r="J50" s="6"/>
      <c r="K50" s="6"/>
    </row>
    <row r="51" spans="2:11" x14ac:dyDescent="0.25">
      <c r="B51" s="5"/>
      <c r="C51" s="6"/>
      <c r="D51" s="6"/>
      <c r="E51" s="6"/>
      <c r="F51" s="6"/>
      <c r="G51" s="6"/>
      <c r="H51" s="6"/>
      <c r="I51" s="6"/>
      <c r="J51" s="6"/>
      <c r="K51" s="6"/>
    </row>
    <row r="52" spans="2:11" x14ac:dyDescent="0.25">
      <c r="B52" s="5"/>
      <c r="C52" s="6"/>
      <c r="D52" s="6"/>
      <c r="E52" s="6"/>
      <c r="F52" s="6"/>
      <c r="G52" s="6"/>
      <c r="H52" s="6"/>
      <c r="I52" s="6"/>
      <c r="J52" s="6"/>
      <c r="K52" s="6"/>
    </row>
    <row r="53" spans="2:11" x14ac:dyDescent="0.25">
      <c r="B53" s="5"/>
      <c r="C53" s="6"/>
      <c r="D53" s="6"/>
      <c r="E53" s="6"/>
      <c r="F53" s="6"/>
      <c r="G53" s="6"/>
      <c r="H53" s="6"/>
      <c r="I53" s="6"/>
      <c r="J53" s="6"/>
      <c r="K53" s="6"/>
    </row>
    <row r="54" spans="2:11" x14ac:dyDescent="0.25">
      <c r="B54" s="5"/>
      <c r="C54" s="6"/>
      <c r="D54" s="6"/>
      <c r="E54" s="6"/>
      <c r="F54" s="6"/>
      <c r="G54" s="6"/>
      <c r="H54" s="6"/>
      <c r="I54" s="6"/>
      <c r="J54" s="6"/>
      <c r="K54" s="6"/>
    </row>
    <row r="55" spans="2:11" x14ac:dyDescent="0.25">
      <c r="B55" s="5"/>
      <c r="C55" s="6"/>
      <c r="D55" s="6"/>
      <c r="E55" s="6"/>
      <c r="F55" s="6"/>
      <c r="G55" s="6"/>
      <c r="H55" s="6"/>
      <c r="I55" s="6"/>
      <c r="J55" s="6"/>
      <c r="K55" s="6"/>
    </row>
    <row r="56" spans="2:11" x14ac:dyDescent="0.25">
      <c r="B56" s="5"/>
      <c r="C56" s="6"/>
      <c r="D56" s="6"/>
      <c r="E56" s="6"/>
      <c r="F56" s="6"/>
      <c r="G56" s="6"/>
      <c r="H56" s="6"/>
      <c r="I56" s="6"/>
      <c r="J56" s="6"/>
      <c r="K56" s="6"/>
    </row>
    <row r="57" spans="2:11" x14ac:dyDescent="0.25">
      <c r="B57" s="5"/>
      <c r="C57" s="6"/>
      <c r="D57" s="6"/>
      <c r="E57" s="6"/>
      <c r="F57" s="6"/>
      <c r="G57" s="6"/>
      <c r="H57" s="6"/>
      <c r="I57" s="6"/>
      <c r="J57" s="6"/>
      <c r="K57" s="6"/>
    </row>
    <row r="58" spans="2:11" x14ac:dyDescent="0.25">
      <c r="B58" s="5"/>
      <c r="C58" s="6"/>
      <c r="D58" s="6"/>
      <c r="E58" s="6"/>
      <c r="F58" s="6"/>
      <c r="G58" s="6"/>
      <c r="H58" s="6"/>
      <c r="I58" s="6"/>
      <c r="J58" s="6"/>
      <c r="K58" s="6"/>
    </row>
    <row r="59" spans="2:11" x14ac:dyDescent="0.25">
      <c r="B59" s="5"/>
      <c r="C59" s="6"/>
      <c r="D59" s="6"/>
      <c r="E59" s="6"/>
      <c r="F59" s="6"/>
      <c r="G59" s="6"/>
      <c r="H59" s="6"/>
      <c r="I59" s="6"/>
      <c r="J59" s="6"/>
      <c r="K59" s="6"/>
    </row>
    <row r="60" spans="2:11" x14ac:dyDescent="0.25">
      <c r="B60" s="5"/>
      <c r="C60" s="6"/>
      <c r="D60" s="6"/>
      <c r="E60" s="6"/>
      <c r="F60" s="6"/>
      <c r="G60" s="6"/>
      <c r="H60" s="6"/>
      <c r="I60" s="6"/>
      <c r="J60" s="6"/>
      <c r="K60" s="6"/>
    </row>
    <row r="61" spans="2:11" x14ac:dyDescent="0.25">
      <c r="B61" s="5"/>
      <c r="C61" s="6"/>
      <c r="D61" s="6"/>
      <c r="E61" s="6"/>
      <c r="F61" s="6"/>
      <c r="G61" s="6"/>
      <c r="H61" s="6"/>
      <c r="I61" s="6"/>
      <c r="J61" s="6"/>
      <c r="K61" s="6"/>
    </row>
    <row r="62" spans="2:11" x14ac:dyDescent="0.25">
      <c r="B62" s="5"/>
      <c r="C62" s="6"/>
      <c r="D62" s="6"/>
      <c r="E62" s="6"/>
      <c r="F62" s="6"/>
      <c r="G62" s="6"/>
      <c r="H62" s="6"/>
      <c r="I62" s="6"/>
      <c r="J62" s="6"/>
      <c r="K62" s="6"/>
    </row>
    <row r="63" spans="2:11" x14ac:dyDescent="0.25">
      <c r="B63" s="5"/>
      <c r="C63" s="6"/>
      <c r="D63" s="6"/>
      <c r="E63" s="6"/>
      <c r="F63" s="6"/>
      <c r="G63" s="6"/>
      <c r="H63" s="6"/>
      <c r="I63" s="6"/>
      <c r="J63" s="6"/>
      <c r="K63" s="6"/>
    </row>
    <row r="64" spans="2:11" x14ac:dyDescent="0.25">
      <c r="B64" s="5"/>
      <c r="C64" s="6"/>
      <c r="D64" s="6"/>
      <c r="E64" s="6"/>
      <c r="F64" s="6"/>
      <c r="G64" s="6"/>
      <c r="H64" s="6"/>
      <c r="I64" s="6"/>
      <c r="J64" s="6"/>
      <c r="K64" s="6"/>
    </row>
    <row r="65" spans="2:11" x14ac:dyDescent="0.25">
      <c r="B65" s="5"/>
      <c r="C65" s="6"/>
      <c r="D65" s="6"/>
      <c r="E65" s="6"/>
      <c r="F65" s="6"/>
      <c r="G65" s="6"/>
      <c r="H65" s="6"/>
      <c r="I65" s="6"/>
      <c r="J65" s="6"/>
      <c r="K65" s="6"/>
    </row>
    <row r="66" spans="2:11" x14ac:dyDescent="0.25">
      <c r="B66" s="5"/>
      <c r="C66" s="6"/>
      <c r="D66" s="6"/>
      <c r="E66" s="6"/>
      <c r="F66" s="6"/>
      <c r="G66" s="6"/>
      <c r="H66" s="6"/>
      <c r="I66" s="6"/>
      <c r="J66" s="6"/>
      <c r="K66" s="6"/>
    </row>
    <row r="67" spans="2:11" x14ac:dyDescent="0.25">
      <c r="B67" s="5"/>
      <c r="C67" s="6"/>
      <c r="D67" s="6"/>
      <c r="E67" s="6"/>
      <c r="F67" s="6"/>
      <c r="G67" s="6"/>
      <c r="H67" s="6"/>
      <c r="I67" s="6"/>
      <c r="J67" s="6"/>
      <c r="K67" s="6"/>
    </row>
    <row r="68" spans="2:11" x14ac:dyDescent="0.25">
      <c r="B68" s="5"/>
      <c r="C68" s="6"/>
      <c r="D68" s="6"/>
      <c r="E68" s="6"/>
      <c r="F68" s="6"/>
      <c r="G68" s="6"/>
      <c r="H68" s="6"/>
      <c r="I68" s="6"/>
      <c r="J68" s="6"/>
      <c r="K68" s="6"/>
    </row>
    <row r="69" spans="2:11" x14ac:dyDescent="0.25">
      <c r="B69" s="5"/>
      <c r="C69" s="6"/>
      <c r="D69" s="6"/>
      <c r="E69" s="6"/>
      <c r="F69" s="6"/>
      <c r="G69" s="6"/>
      <c r="H69" s="6"/>
      <c r="I69" s="6"/>
      <c r="J69" s="6"/>
      <c r="K69" s="6"/>
    </row>
    <row r="70" spans="2:11" x14ac:dyDescent="0.25">
      <c r="B70" s="5"/>
      <c r="C70" s="6"/>
      <c r="D70" s="6"/>
      <c r="E70" s="6"/>
      <c r="F70" s="6"/>
      <c r="G70" s="6"/>
      <c r="H70" s="6"/>
      <c r="I70" s="6"/>
      <c r="J70" s="6"/>
      <c r="K70" s="6"/>
    </row>
    <row r="71" spans="2:11" x14ac:dyDescent="0.25">
      <c r="B71" s="5"/>
      <c r="C71" s="6"/>
      <c r="D71" s="6"/>
      <c r="E71" s="6"/>
      <c r="F71" s="6"/>
      <c r="G71" s="6"/>
      <c r="H71" s="6"/>
      <c r="I71" s="6"/>
      <c r="J71" s="6"/>
      <c r="K71" s="6"/>
    </row>
    <row r="72" spans="2:11" x14ac:dyDescent="0.25">
      <c r="B72" s="5"/>
      <c r="C72" s="6"/>
      <c r="D72" s="6"/>
      <c r="E72" s="6"/>
      <c r="F72" s="6"/>
      <c r="G72" s="6"/>
      <c r="H72" s="6"/>
      <c r="I72" s="6"/>
      <c r="J72" s="6"/>
      <c r="K72" s="6"/>
    </row>
    <row r="73" spans="2:11" x14ac:dyDescent="0.25">
      <c r="B73" s="5"/>
      <c r="C73" s="6"/>
      <c r="D73" s="6"/>
      <c r="E73" s="6"/>
      <c r="F73" s="6"/>
      <c r="G73" s="6"/>
      <c r="H73" s="6"/>
      <c r="I73" s="6"/>
      <c r="J73" s="6"/>
      <c r="K73" s="6"/>
    </row>
    <row r="74" spans="2:11" x14ac:dyDescent="0.25">
      <c r="B74" s="5"/>
      <c r="C74" s="6"/>
      <c r="D74" s="6"/>
      <c r="E74" s="6"/>
      <c r="F74" s="6"/>
      <c r="G74" s="6"/>
      <c r="H74" s="6"/>
      <c r="I74" s="6"/>
      <c r="J74" s="6"/>
      <c r="K74" s="6"/>
    </row>
    <row r="75" spans="2:11" x14ac:dyDescent="0.25">
      <c r="B75" s="5"/>
      <c r="C75" s="6"/>
      <c r="D75" s="6"/>
      <c r="E75" s="6"/>
      <c r="F75" s="6"/>
      <c r="G75" s="6"/>
      <c r="H75" s="6"/>
      <c r="I75" s="6"/>
      <c r="J75" s="6"/>
      <c r="K75" s="6"/>
    </row>
    <row r="76" spans="2:11" x14ac:dyDescent="0.25">
      <c r="B76" s="5"/>
      <c r="C76" s="6"/>
      <c r="D76" s="6"/>
      <c r="E76" s="6"/>
      <c r="F76" s="6"/>
      <c r="G76" s="6"/>
      <c r="H76" s="6"/>
      <c r="I76" s="6"/>
      <c r="J76" s="6"/>
      <c r="K76" s="6"/>
    </row>
    <row r="77" spans="2:11" x14ac:dyDescent="0.25">
      <c r="B77" s="5"/>
    </row>
    <row r="78" spans="2:11" x14ac:dyDescent="0.25">
      <c r="B78" s="5"/>
    </row>
    <row r="79" spans="2:11" x14ac:dyDescent="0.25">
      <c r="B79" s="5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60743-2A22-488F-9EE2-9583E80AA36D}">
  <dimension ref="A1:BG57"/>
  <sheetViews>
    <sheetView workbookViewId="0"/>
  </sheetViews>
  <sheetFormatPr baseColWidth="10" defaultRowHeight="15" x14ac:dyDescent="0.25"/>
  <cols>
    <col min="1" max="1" width="11.42578125" style="14"/>
    <col min="2" max="2" width="16.42578125" style="14" bestFit="1" customWidth="1"/>
    <col min="3" max="16384" width="11.42578125" style="14"/>
  </cols>
  <sheetData>
    <row r="1" spans="1:59" x14ac:dyDescent="0.25">
      <c r="A1" s="33" t="s">
        <v>502</v>
      </c>
    </row>
    <row r="3" spans="1:59" ht="15.75" thickBot="1" x14ac:dyDescent="0.3">
      <c r="A3" s="53" t="s">
        <v>167</v>
      </c>
      <c r="B3" s="53" t="s">
        <v>64</v>
      </c>
      <c r="C3" s="54" t="s">
        <v>169</v>
      </c>
      <c r="D3" s="54" t="s">
        <v>170</v>
      </c>
      <c r="E3" s="54" t="s">
        <v>171</v>
      </c>
      <c r="F3" s="54" t="s">
        <v>172</v>
      </c>
      <c r="G3" s="54" t="s">
        <v>173</v>
      </c>
      <c r="H3" s="54" t="s">
        <v>174</v>
      </c>
      <c r="I3" s="54" t="s">
        <v>175</v>
      </c>
      <c r="J3" s="54" t="s">
        <v>176</v>
      </c>
      <c r="K3" s="54" t="s">
        <v>177</v>
      </c>
      <c r="L3" s="54" t="s">
        <v>178</v>
      </c>
      <c r="M3" s="54" t="s">
        <v>179</v>
      </c>
      <c r="N3" s="54" t="s">
        <v>180</v>
      </c>
      <c r="O3" s="54" t="s">
        <v>181</v>
      </c>
      <c r="P3" s="54" t="s">
        <v>182</v>
      </c>
      <c r="Q3" s="54" t="s">
        <v>183</v>
      </c>
      <c r="R3" s="54" t="s">
        <v>184</v>
      </c>
      <c r="S3" s="54" t="s">
        <v>185</v>
      </c>
      <c r="T3" s="54" t="s">
        <v>186</v>
      </c>
      <c r="U3" s="54" t="s">
        <v>187</v>
      </c>
      <c r="V3" s="54" t="s">
        <v>188</v>
      </c>
      <c r="W3" s="54" t="s">
        <v>189</v>
      </c>
      <c r="X3" s="54" t="s">
        <v>190</v>
      </c>
      <c r="Y3" s="54" t="s">
        <v>191</v>
      </c>
      <c r="Z3" s="54" t="s">
        <v>192</v>
      </c>
      <c r="AA3" s="54" t="s">
        <v>193</v>
      </c>
      <c r="AB3" s="54" t="s">
        <v>194</v>
      </c>
      <c r="AC3" s="54" t="s">
        <v>195</v>
      </c>
      <c r="AD3" s="54" t="s">
        <v>196</v>
      </c>
      <c r="AE3" s="54" t="s">
        <v>197</v>
      </c>
      <c r="AF3" s="54" t="s">
        <v>198</v>
      </c>
      <c r="AG3" s="54" t="s">
        <v>199</v>
      </c>
      <c r="AH3" s="54" t="s">
        <v>200</v>
      </c>
      <c r="AI3" s="54" t="s">
        <v>201</v>
      </c>
      <c r="AJ3" s="54" t="s">
        <v>203</v>
      </c>
      <c r="AK3" s="54" t="s">
        <v>204</v>
      </c>
      <c r="AL3" s="54" t="s">
        <v>205</v>
      </c>
      <c r="AM3" s="54" t="s">
        <v>206</v>
      </c>
      <c r="AN3" s="54" t="s">
        <v>207</v>
      </c>
      <c r="AO3" s="54" t="s">
        <v>208</v>
      </c>
      <c r="AP3" s="54" t="s">
        <v>209</v>
      </c>
      <c r="AQ3" s="54" t="s">
        <v>210</v>
      </c>
      <c r="AR3" s="54" t="s">
        <v>211</v>
      </c>
      <c r="AS3" s="54" t="s">
        <v>212</v>
      </c>
      <c r="AT3" s="54" t="s">
        <v>213</v>
      </c>
      <c r="AU3" s="54" t="s">
        <v>214</v>
      </c>
      <c r="AV3" s="54" t="s">
        <v>215</v>
      </c>
      <c r="AW3" s="54" t="s">
        <v>216</v>
      </c>
      <c r="AX3" s="54" t="s">
        <v>217</v>
      </c>
      <c r="AY3" s="54" t="s">
        <v>218</v>
      </c>
      <c r="AZ3" s="54" t="s">
        <v>219</v>
      </c>
      <c r="BA3" s="54" t="s">
        <v>220</v>
      </c>
      <c r="BB3" s="54" t="s">
        <v>221</v>
      </c>
      <c r="BC3" s="54" t="s">
        <v>222</v>
      </c>
      <c r="BD3" s="54" t="s">
        <v>223</v>
      </c>
      <c r="BE3" s="54" t="s">
        <v>224</v>
      </c>
      <c r="BF3" s="54" t="s">
        <v>225</v>
      </c>
      <c r="BG3" s="54" t="s">
        <v>226</v>
      </c>
    </row>
    <row r="4" spans="1:59" x14ac:dyDescent="0.25">
      <c r="A4" s="14">
        <v>1</v>
      </c>
      <c r="B4" s="14" t="s">
        <v>606</v>
      </c>
      <c r="C4" s="36">
        <v>529.81065658198804</v>
      </c>
      <c r="D4" s="36">
        <v>322.83443431809502</v>
      </c>
      <c r="E4" s="36">
        <v>331.94340852533401</v>
      </c>
      <c r="F4" s="36">
        <v>35444.676050278496</v>
      </c>
      <c r="G4" s="36">
        <v>17391.604592346099</v>
      </c>
      <c r="H4" s="36">
        <v>16940.950495634701</v>
      </c>
      <c r="I4" s="36">
        <v>74861.383857118199</v>
      </c>
      <c r="J4" s="36">
        <v>297155.38928768202</v>
      </c>
      <c r="K4" s="36">
        <v>299235.54324797401</v>
      </c>
      <c r="L4" s="36">
        <v>35.781656275165801</v>
      </c>
      <c r="M4" s="36">
        <v>719.06164129765205</v>
      </c>
      <c r="N4" s="36">
        <v>601.56464089338897</v>
      </c>
      <c r="O4" s="36">
        <v>325.760626774988</v>
      </c>
      <c r="P4" s="36">
        <v>3108.4735647703001</v>
      </c>
      <c r="Q4" s="36">
        <v>54331.351532693101</v>
      </c>
      <c r="R4" s="36">
        <v>52858</v>
      </c>
      <c r="S4" s="36">
        <v>482.80199481044798</v>
      </c>
      <c r="T4" s="36">
        <v>173.31825895019901</v>
      </c>
      <c r="U4" s="36">
        <v>198.07489646852</v>
      </c>
      <c r="V4" s="36">
        <v>490.345144878577</v>
      </c>
      <c r="W4" s="36">
        <v>604.89647558865397</v>
      </c>
      <c r="X4" s="36">
        <v>25062.498482404</v>
      </c>
      <c r="Y4" s="36">
        <v>15152.592938399201</v>
      </c>
      <c r="Z4" s="36">
        <v>441.80954984397403</v>
      </c>
      <c r="AA4" s="36">
        <v>75.951058716506694</v>
      </c>
      <c r="AB4" s="36">
        <v>310.12431868817799</v>
      </c>
      <c r="AC4" s="36">
        <v>312.846048007013</v>
      </c>
      <c r="AD4" s="36">
        <v>265.28231706718998</v>
      </c>
      <c r="AE4" s="36">
        <v>277.525352116254</v>
      </c>
      <c r="AF4" s="36">
        <v>471.93530907764801</v>
      </c>
      <c r="AG4" s="36">
        <v>420.92815079390198</v>
      </c>
      <c r="AH4" s="36">
        <v>455.95730842216898</v>
      </c>
      <c r="AI4" s="36">
        <v>365.25222104629398</v>
      </c>
      <c r="AJ4" s="36">
        <v>329.55127624108098</v>
      </c>
      <c r="AK4" s="36">
        <v>262.458355510177</v>
      </c>
      <c r="AL4" s="36">
        <v>252.39416344397</v>
      </c>
      <c r="AM4" s="36">
        <v>497.43755835209902</v>
      </c>
      <c r="AN4" s="36">
        <v>438.012360274792</v>
      </c>
      <c r="AO4" s="36">
        <v>430.58479868025398</v>
      </c>
      <c r="AP4" s="36">
        <v>450.05525862841603</v>
      </c>
      <c r="AQ4" s="36">
        <v>380.63659138810101</v>
      </c>
      <c r="AR4" s="36">
        <v>456.93265610246601</v>
      </c>
      <c r="AS4" s="36">
        <v>474.878407635261</v>
      </c>
      <c r="AT4" s="36">
        <v>452.21546224478402</v>
      </c>
      <c r="AU4" s="36">
        <v>471.841934957928</v>
      </c>
      <c r="AV4" s="36">
        <v>399.946213706648</v>
      </c>
      <c r="AW4" s="36">
        <v>464.91952604564</v>
      </c>
      <c r="AX4" s="36">
        <v>444.37380307491901</v>
      </c>
      <c r="AY4" s="36">
        <v>488.58553477466802</v>
      </c>
      <c r="AZ4" s="36">
        <v>464.26434131228899</v>
      </c>
      <c r="BA4" s="36">
        <v>540.43957244967703</v>
      </c>
      <c r="BB4" s="36">
        <v>480.21533646545601</v>
      </c>
      <c r="BC4" s="36">
        <v>489.33862637818498</v>
      </c>
      <c r="BD4" s="36">
        <v>474.84217392303998</v>
      </c>
      <c r="BE4" s="36">
        <v>458.22350746582998</v>
      </c>
      <c r="BF4" s="36">
        <v>376.48317366081397</v>
      </c>
      <c r="BG4" s="36">
        <v>516.80614237765496</v>
      </c>
    </row>
    <row r="5" spans="1:59" x14ac:dyDescent="0.25">
      <c r="A5" s="14">
        <v>2</v>
      </c>
      <c r="B5" s="14" t="s">
        <v>513</v>
      </c>
      <c r="C5" s="36">
        <v>454.92246200200299</v>
      </c>
      <c r="D5" s="36">
        <v>238.23456856314499</v>
      </c>
      <c r="E5" s="36">
        <v>240.082392980132</v>
      </c>
      <c r="F5" s="36">
        <v>97833.724901614507</v>
      </c>
      <c r="G5" s="36">
        <v>373.66489462259898</v>
      </c>
      <c r="H5" s="36">
        <v>373.40069249717999</v>
      </c>
      <c r="I5" s="36">
        <v>10337.916483348001</v>
      </c>
      <c r="J5" s="36">
        <v>313891.14379464998</v>
      </c>
      <c r="K5" s="36">
        <v>312591.12364930398</v>
      </c>
      <c r="L5" s="36">
        <v>288.45852285643002</v>
      </c>
      <c r="M5" s="36">
        <v>473.26658716924101</v>
      </c>
      <c r="N5" s="36">
        <v>475.20905003701898</v>
      </c>
      <c r="O5" s="36">
        <v>150.92317491966901</v>
      </c>
      <c r="P5" s="36">
        <v>129.92833308649</v>
      </c>
      <c r="Q5" s="36">
        <v>82491.385236772796</v>
      </c>
      <c r="R5" s="36">
        <v>82143.999999999898</v>
      </c>
      <c r="S5" s="36">
        <v>451.79899211916597</v>
      </c>
      <c r="T5" s="36">
        <v>200.10601666775801</v>
      </c>
      <c r="U5" s="36">
        <v>222.07303335778499</v>
      </c>
      <c r="V5" s="36">
        <v>428.91807694841202</v>
      </c>
      <c r="W5" s="36">
        <v>396.32707243765401</v>
      </c>
      <c r="X5" s="36">
        <v>148.08212005132299</v>
      </c>
      <c r="Y5" s="36">
        <v>110.936920917367</v>
      </c>
      <c r="Z5" s="36">
        <v>371.15840670925002</v>
      </c>
      <c r="AA5" s="36">
        <v>68.022612451087596</v>
      </c>
      <c r="AB5" s="36">
        <v>294.587135883928</v>
      </c>
      <c r="AC5" s="36">
        <v>296.77348031395701</v>
      </c>
      <c r="AD5" s="36">
        <v>196.71993918018501</v>
      </c>
      <c r="AE5" s="36">
        <v>213.88399993629301</v>
      </c>
      <c r="AF5" s="36">
        <v>328.79060503754101</v>
      </c>
      <c r="AG5" s="36">
        <v>392.68717274456702</v>
      </c>
      <c r="AH5" s="36">
        <v>487.6826978716</v>
      </c>
      <c r="AI5" s="36">
        <v>435.16114840061101</v>
      </c>
      <c r="AJ5" s="36">
        <v>390.90857405755901</v>
      </c>
      <c r="AK5" s="36">
        <v>272.89146897327299</v>
      </c>
      <c r="AL5" s="36">
        <v>264.557997372469</v>
      </c>
      <c r="AM5" s="36">
        <v>408.27562891679901</v>
      </c>
      <c r="AN5" s="36">
        <v>411.97972706452902</v>
      </c>
      <c r="AO5" s="36">
        <v>407.24958512878601</v>
      </c>
      <c r="AP5" s="36">
        <v>422.504668586707</v>
      </c>
      <c r="AQ5" s="36">
        <v>415.09951795017298</v>
      </c>
      <c r="AR5" s="36">
        <v>435.57444667636003</v>
      </c>
      <c r="AS5" s="36">
        <v>425.20516901927903</v>
      </c>
      <c r="AT5" s="36">
        <v>423.22555181176</v>
      </c>
      <c r="AU5" s="36">
        <v>442.23475549205102</v>
      </c>
      <c r="AV5" s="36">
        <v>428.96169054951298</v>
      </c>
      <c r="AW5" s="36">
        <v>418.35690036668501</v>
      </c>
      <c r="AX5" s="36">
        <v>412.53780424216302</v>
      </c>
      <c r="AY5" s="36">
        <v>427.287139602124</v>
      </c>
      <c r="AZ5" s="36">
        <v>432.98314438077398</v>
      </c>
      <c r="BA5" s="36">
        <v>433.89094066125102</v>
      </c>
      <c r="BB5" s="36">
        <v>430.24719000200201</v>
      </c>
      <c r="BC5" s="36">
        <v>441.397664875972</v>
      </c>
      <c r="BD5" s="36">
        <v>426.18753990533003</v>
      </c>
      <c r="BE5" s="36">
        <v>403.52240480215301</v>
      </c>
      <c r="BF5" s="36">
        <v>456.28845397912698</v>
      </c>
      <c r="BG5" s="36">
        <v>464.1102393813</v>
      </c>
    </row>
    <row r="6" spans="1:59" x14ac:dyDescent="0.25">
      <c r="A6" s="14">
        <v>3</v>
      </c>
      <c r="B6" s="14" t="s">
        <v>607</v>
      </c>
      <c r="C6" s="36">
        <v>42.582208492799801</v>
      </c>
      <c r="D6" s="36">
        <v>39.312508017275199</v>
      </c>
      <c r="E6" s="36">
        <v>38.659777876754802</v>
      </c>
      <c r="F6" s="36">
        <v>104348.09608196</v>
      </c>
      <c r="G6" s="36">
        <v>86.610255959429495</v>
      </c>
      <c r="H6" s="36">
        <v>83.365654350205105</v>
      </c>
      <c r="I6" s="36">
        <v>11235.457111220599</v>
      </c>
      <c r="J6" s="36">
        <v>345515.43189036701</v>
      </c>
      <c r="K6" s="36">
        <v>343806.07981851202</v>
      </c>
      <c r="L6" s="36">
        <v>53.604900681122402</v>
      </c>
      <c r="M6" s="36">
        <v>390.745415607675</v>
      </c>
      <c r="N6" s="36">
        <v>387.44385492439199</v>
      </c>
      <c r="O6" s="36">
        <v>118.962599601523</v>
      </c>
      <c r="P6" s="36">
        <v>64.935249304865096</v>
      </c>
      <c r="Q6" s="36">
        <v>85210.706233863995</v>
      </c>
      <c r="R6" s="36">
        <v>85001.999999999898</v>
      </c>
      <c r="S6" s="36">
        <v>42.040456489545598</v>
      </c>
      <c r="T6" s="36">
        <v>37.8749015808013</v>
      </c>
      <c r="U6" s="36">
        <v>44.017618458198498</v>
      </c>
      <c r="V6" s="36">
        <v>38.9327139284132</v>
      </c>
      <c r="W6" s="36">
        <v>40.225661364889397</v>
      </c>
      <c r="X6" s="36">
        <v>40.349269151185403</v>
      </c>
      <c r="Y6" s="36">
        <v>56.755003378708501</v>
      </c>
      <c r="Z6" s="36">
        <v>35.682550580737299</v>
      </c>
      <c r="AA6" s="36">
        <v>49.964543334893897</v>
      </c>
      <c r="AB6" s="36">
        <v>36.882011422052599</v>
      </c>
      <c r="AC6" s="36">
        <v>37.3248816958899</v>
      </c>
      <c r="AD6" s="36">
        <v>33.567757552664702</v>
      </c>
      <c r="AE6" s="36">
        <v>36.047072808273299</v>
      </c>
      <c r="AF6" s="36">
        <v>34.6790303531481</v>
      </c>
      <c r="AG6" s="36">
        <v>31.616417594538699</v>
      </c>
      <c r="AH6" s="36">
        <v>79.372430994829202</v>
      </c>
      <c r="AI6" s="36">
        <v>38.785975692591201</v>
      </c>
      <c r="AJ6" s="36">
        <v>38.4483991526848</v>
      </c>
      <c r="AK6" s="36">
        <v>42.465132100013399</v>
      </c>
      <c r="AL6" s="36">
        <v>40.942181709574697</v>
      </c>
      <c r="AM6" s="36">
        <v>37.965894810448702</v>
      </c>
      <c r="AN6" s="36">
        <v>42.749229930711699</v>
      </c>
      <c r="AO6" s="36">
        <v>39.651502005957099</v>
      </c>
      <c r="AP6" s="36">
        <v>40.087182266458001</v>
      </c>
      <c r="AQ6" s="36">
        <v>36.128497509836997</v>
      </c>
      <c r="AR6" s="36">
        <v>39.0295044929439</v>
      </c>
      <c r="AS6" s="36">
        <v>37.729946512788203</v>
      </c>
      <c r="AT6" s="36">
        <v>36.828947977145198</v>
      </c>
      <c r="AU6" s="36">
        <v>38.600596457501098</v>
      </c>
      <c r="AV6" s="36">
        <v>35.698502657016398</v>
      </c>
      <c r="AW6" s="36">
        <v>37.658561370347897</v>
      </c>
      <c r="AX6" s="36">
        <v>36.8154503682252</v>
      </c>
      <c r="AY6" s="36">
        <v>36.724113225034699</v>
      </c>
      <c r="AZ6" s="36">
        <v>38.897359221693101</v>
      </c>
      <c r="BA6" s="36">
        <v>38.890272880910999</v>
      </c>
      <c r="BB6" s="36">
        <v>39.161981636965798</v>
      </c>
      <c r="BC6" s="36">
        <v>40.481420693918203</v>
      </c>
      <c r="BD6" s="36">
        <v>37.889338347218597</v>
      </c>
      <c r="BE6" s="36">
        <v>39.626660027559097</v>
      </c>
      <c r="BF6" s="36">
        <v>39.295708882869299</v>
      </c>
      <c r="BG6" s="36">
        <v>39.0688018489789</v>
      </c>
    </row>
    <row r="7" spans="1:59" x14ac:dyDescent="0.25">
      <c r="A7" s="14">
        <v>4</v>
      </c>
      <c r="B7" s="14" t="s">
        <v>608</v>
      </c>
      <c r="C7" s="36">
        <v>11.727477458941101</v>
      </c>
      <c r="D7" s="36">
        <v>101.059765743833</v>
      </c>
      <c r="E7" s="36">
        <v>23.799388092722399</v>
      </c>
      <c r="F7" s="36">
        <v>1671.0341801049999</v>
      </c>
      <c r="G7" s="36">
        <v>326.75248528238598</v>
      </c>
      <c r="H7" s="36">
        <v>310.77032508940198</v>
      </c>
      <c r="I7" s="36">
        <v>1738.8052890189999</v>
      </c>
      <c r="J7" s="36">
        <v>1037.91904828662</v>
      </c>
      <c r="K7" s="36">
        <v>900.62350648175504</v>
      </c>
      <c r="L7" s="36">
        <v>123152.733395045</v>
      </c>
      <c r="M7" s="36">
        <v>194.513877890836</v>
      </c>
      <c r="N7" s="36">
        <v>232.02493591443201</v>
      </c>
      <c r="O7" s="36">
        <v>82.063209730473304</v>
      </c>
      <c r="P7" s="36">
        <v>6.2501377138277299</v>
      </c>
      <c r="Q7" s="36">
        <v>354400.50997102499</v>
      </c>
      <c r="R7" s="36">
        <v>338262.777</v>
      </c>
      <c r="S7" s="36">
        <v>8.9861466938021906</v>
      </c>
      <c r="T7" s="36">
        <v>157.014460192917</v>
      </c>
      <c r="U7" s="36">
        <v>175.46624472105199</v>
      </c>
      <c r="V7" s="36">
        <v>8.4872063777138393</v>
      </c>
      <c r="W7" s="36">
        <v>48.358232362786303</v>
      </c>
      <c r="X7" s="36">
        <v>120.729987314078</v>
      </c>
      <c r="Y7" s="36">
        <v>131.89196811900899</v>
      </c>
      <c r="Z7" s="36">
        <v>44.279681865907698</v>
      </c>
      <c r="AA7" s="36">
        <v>7.5476993877560696</v>
      </c>
      <c r="AB7" s="36">
        <v>77.105477582870805</v>
      </c>
      <c r="AC7" s="36">
        <v>72.443023113983799</v>
      </c>
      <c r="AD7" s="36">
        <v>48.7060018925416</v>
      </c>
      <c r="AE7" s="36">
        <v>51.290741839134199</v>
      </c>
      <c r="AF7" s="36">
        <v>51.8652265181397</v>
      </c>
      <c r="AG7" s="36">
        <v>0.19655794999840001</v>
      </c>
      <c r="AH7" s="36">
        <v>503.36237894566199</v>
      </c>
      <c r="AI7" s="36">
        <v>82.051461394925695</v>
      </c>
      <c r="AJ7" s="36">
        <v>16.4702311238287</v>
      </c>
      <c r="AK7" s="36">
        <v>31.092497648476201</v>
      </c>
      <c r="AL7" s="36">
        <v>29.628098494953701</v>
      </c>
      <c r="AM7" s="36">
        <v>10.3743090613641</v>
      </c>
      <c r="AN7" s="36">
        <v>98.056783793845298</v>
      </c>
      <c r="AO7" s="36">
        <v>101.176462490519</v>
      </c>
      <c r="AP7" s="36">
        <v>101.406248088487</v>
      </c>
      <c r="AQ7" s="36">
        <v>83.118742093585993</v>
      </c>
      <c r="AR7" s="36">
        <v>86.473445328560501</v>
      </c>
      <c r="AS7" s="36">
        <v>83.121760365088207</v>
      </c>
      <c r="AT7" s="36">
        <v>84.360106313425007</v>
      </c>
      <c r="AU7" s="36">
        <v>82.306452695470199</v>
      </c>
      <c r="AV7" s="36">
        <v>8.0734161404455307</v>
      </c>
      <c r="AW7" s="36">
        <v>4.4879663854867999</v>
      </c>
      <c r="AX7" s="36">
        <v>7.5985370785548199</v>
      </c>
      <c r="AY7" s="36">
        <v>39.926002687367401</v>
      </c>
      <c r="AZ7" s="36">
        <v>8.03515579789455</v>
      </c>
      <c r="BA7" s="36">
        <v>15.7309544938107</v>
      </c>
      <c r="BB7" s="36">
        <v>4.4666091610504699</v>
      </c>
      <c r="BC7" s="36">
        <v>16.1877150639354</v>
      </c>
      <c r="BD7" s="36">
        <v>4.5573704778715403</v>
      </c>
      <c r="BE7" s="36">
        <v>101.857926454279</v>
      </c>
      <c r="BF7" s="36">
        <v>40.9697303466222</v>
      </c>
      <c r="BG7" s="36">
        <v>14.4835783450863</v>
      </c>
    </row>
    <row r="8" spans="1:59" x14ac:dyDescent="0.25">
      <c r="A8" s="14">
        <v>5</v>
      </c>
      <c r="B8" s="14" t="s">
        <v>609</v>
      </c>
      <c r="C8" s="36">
        <v>6.4596274251169596</v>
      </c>
      <c r="D8" s="36">
        <v>10.6027602283469</v>
      </c>
      <c r="E8" s="36">
        <v>13.111303643468601</v>
      </c>
      <c r="F8" s="36">
        <v>722.80593514572104</v>
      </c>
      <c r="G8" s="36">
        <v>553.42464394269598</v>
      </c>
      <c r="H8" s="36">
        <v>535.15041326831499</v>
      </c>
      <c r="I8" s="36">
        <v>155.184970006843</v>
      </c>
      <c r="J8" s="36">
        <v>2435.17287635197</v>
      </c>
      <c r="K8" s="36">
        <v>1923.91033374996</v>
      </c>
      <c r="L8" s="36">
        <v>197280.698938646</v>
      </c>
      <c r="M8" s="36">
        <v>220.02681784148101</v>
      </c>
      <c r="N8" s="36">
        <v>231.73354879860599</v>
      </c>
      <c r="O8" s="36">
        <v>298.96355530719097</v>
      </c>
      <c r="P8" s="36">
        <v>13.385795135373201</v>
      </c>
      <c r="Q8" s="36">
        <v>406622.05088062701</v>
      </c>
      <c r="R8" s="36">
        <v>395000</v>
      </c>
      <c r="S8" s="36">
        <v>1.2397021107547701</v>
      </c>
      <c r="T8" s="36">
        <v>30.4980583278669</v>
      </c>
      <c r="U8" s="36">
        <v>10.914015860231499</v>
      </c>
      <c r="V8" s="36">
        <v>0.939511763774032</v>
      </c>
      <c r="W8" s="36">
        <v>460.54963316145302</v>
      </c>
      <c r="X8" s="36">
        <v>444.67727312277202</v>
      </c>
      <c r="Y8" s="36">
        <v>328.76635810448698</v>
      </c>
      <c r="Z8" s="36">
        <v>3.6725591980311698</v>
      </c>
      <c r="AA8" s="36">
        <v>3.1585173166593399</v>
      </c>
      <c r="AB8" s="36">
        <v>9.6693644465940292</v>
      </c>
      <c r="AC8" s="36">
        <v>41.580618973350099</v>
      </c>
      <c r="AD8" s="36">
        <v>9.6646585744758795</v>
      </c>
      <c r="AE8" s="36">
        <v>37.032969031488001</v>
      </c>
      <c r="AF8" s="36">
        <v>7.4938929710410402</v>
      </c>
      <c r="AG8" s="36">
        <v>0.28312269713142002</v>
      </c>
      <c r="AH8" s="36">
        <v>650.47251886153401</v>
      </c>
      <c r="AI8" s="36">
        <v>225.998924108773</v>
      </c>
      <c r="AJ8" s="36">
        <v>2.1390115003549801</v>
      </c>
      <c r="AK8" s="36">
        <v>11.503601047997099</v>
      </c>
      <c r="AL8" s="36">
        <v>13.354074271359799</v>
      </c>
      <c r="AM8" s="36">
        <v>0.46149623710350601</v>
      </c>
      <c r="AN8" s="36">
        <v>19.8094347615027</v>
      </c>
      <c r="AO8" s="36">
        <v>3.3638394189144201</v>
      </c>
      <c r="AP8" s="36">
        <v>5.8524546868476897</v>
      </c>
      <c r="AQ8" s="36">
        <v>159.04163026224299</v>
      </c>
      <c r="AR8" s="36">
        <v>684.26614896470005</v>
      </c>
      <c r="AS8" s="36">
        <v>85.470873469575295</v>
      </c>
      <c r="AT8" s="36">
        <v>387.51587702193802</v>
      </c>
      <c r="AU8" s="36">
        <v>83.026823005899402</v>
      </c>
      <c r="AV8" s="36">
        <v>19.380926745959901</v>
      </c>
      <c r="AW8" s="36">
        <v>78.385436455315698</v>
      </c>
      <c r="AX8" s="36">
        <v>9.1420312086703905</v>
      </c>
      <c r="AY8" s="36">
        <v>49.033657708859003</v>
      </c>
      <c r="AZ8" s="36">
        <v>8.3681612777377694</v>
      </c>
      <c r="BA8" s="36">
        <v>18.864882661728402</v>
      </c>
      <c r="BB8" s="36">
        <v>2.04363972176106</v>
      </c>
      <c r="BC8" s="36">
        <v>10.6501539972244</v>
      </c>
      <c r="BD8" s="36">
        <v>1.4348950515453001</v>
      </c>
      <c r="BE8" s="36">
        <v>26.711779963751699</v>
      </c>
      <c r="BF8" s="36">
        <v>1.6362586378967601</v>
      </c>
      <c r="BG8" s="36">
        <v>2.0322131215964001</v>
      </c>
    </row>
    <row r="9" spans="1:59" x14ac:dyDescent="0.25">
      <c r="A9" s="14">
        <v>6</v>
      </c>
      <c r="B9" s="14" t="s">
        <v>610</v>
      </c>
      <c r="C9" s="36">
        <v>12.720466393938</v>
      </c>
      <c r="D9" s="36">
        <v>22.542242852033599</v>
      </c>
      <c r="E9" s="36">
        <v>24.381942429818</v>
      </c>
      <c r="F9" s="36">
        <v>1883.63515821126</v>
      </c>
      <c r="G9" s="36">
        <v>74.378852473178895</v>
      </c>
      <c r="H9" s="36">
        <v>68.658170615239101</v>
      </c>
      <c r="I9" s="36">
        <v>15.0628185116345</v>
      </c>
      <c r="J9" s="36">
        <v>2727.6958341824502</v>
      </c>
      <c r="K9" s="36">
        <v>2601.00513038791</v>
      </c>
      <c r="L9" s="36">
        <v>145788.61631709</v>
      </c>
      <c r="M9" s="36">
        <v>762.85233838092904</v>
      </c>
      <c r="N9" s="36">
        <v>741.08918160878295</v>
      </c>
      <c r="O9" s="36">
        <v>675.33598464294198</v>
      </c>
      <c r="P9" s="36">
        <v>0.96424256506905304</v>
      </c>
      <c r="Q9" s="36">
        <v>404921.22328192898</v>
      </c>
      <c r="R9" s="36">
        <v>390000</v>
      </c>
      <c r="S9" s="36">
        <v>0.52020075350765904</v>
      </c>
      <c r="T9" s="36">
        <v>3.3745751801566199</v>
      </c>
      <c r="U9" s="36">
        <v>0.52595696523536095</v>
      </c>
      <c r="V9" s="36">
        <v>46.2273707406721</v>
      </c>
      <c r="W9" s="36">
        <v>93.492293570475496</v>
      </c>
      <c r="X9" s="36">
        <v>64.364958344632498</v>
      </c>
      <c r="Y9" s="36">
        <v>104.469569005777</v>
      </c>
      <c r="Z9" s="36">
        <v>0.153587666159643</v>
      </c>
      <c r="AA9" s="36">
        <v>3.6375376092585003E-2</v>
      </c>
      <c r="AB9" s="36">
        <v>0.104076367152785</v>
      </c>
      <c r="AC9" s="36">
        <v>0.19570239221886401</v>
      </c>
      <c r="AD9" s="36">
        <v>0.72020259471549997</v>
      </c>
      <c r="AE9" s="36">
        <v>0.85100529403484304</v>
      </c>
      <c r="AF9" s="36">
        <v>1227.3610038496599</v>
      </c>
      <c r="AG9" s="36">
        <v>0.12827844208370201</v>
      </c>
      <c r="AH9" s="36">
        <v>523.03473796501203</v>
      </c>
      <c r="AI9" s="36">
        <v>1167.91855021477</v>
      </c>
      <c r="AJ9" s="36">
        <v>1.42259865892242</v>
      </c>
      <c r="AK9" s="36">
        <v>8.5489366897435998E-2</v>
      </c>
      <c r="AL9" s="36">
        <v>9.5417930049208996E-2</v>
      </c>
      <c r="AM9" s="36">
        <v>0.16702281270708499</v>
      </c>
      <c r="AN9" s="36">
        <v>154.09750618944599</v>
      </c>
      <c r="AO9" s="36">
        <v>2.0912788116319301</v>
      </c>
      <c r="AP9" s="36">
        <v>31.403109172095899</v>
      </c>
      <c r="AQ9" s="36">
        <v>4728.0761706338899</v>
      </c>
      <c r="AR9" s="36">
        <v>6234.6157236437703</v>
      </c>
      <c r="AS9" s="36">
        <v>530.64983267244497</v>
      </c>
      <c r="AT9" s="36">
        <v>1862.49836512921</v>
      </c>
      <c r="AU9" s="36">
        <v>278.42775973222302</v>
      </c>
      <c r="AV9" s="36">
        <v>20.552955099485199</v>
      </c>
      <c r="AW9" s="36">
        <v>254.33186876885401</v>
      </c>
      <c r="AX9" s="36">
        <v>32.728222204824803</v>
      </c>
      <c r="AY9" s="36">
        <v>198.57413614184799</v>
      </c>
      <c r="AZ9" s="36">
        <v>39.1633171885208</v>
      </c>
      <c r="BA9" s="36">
        <v>106.584776657235</v>
      </c>
      <c r="BB9" s="36">
        <v>13.348792043334299</v>
      </c>
      <c r="BC9" s="36">
        <v>69.666466445943897</v>
      </c>
      <c r="BD9" s="36">
        <v>7.4860139948178901</v>
      </c>
      <c r="BE9" s="36">
        <v>0.86355327377018098</v>
      </c>
      <c r="BF9" s="36">
        <v>324.20039599992202</v>
      </c>
      <c r="BG9" s="36">
        <v>16.1641779101809</v>
      </c>
    </row>
    <row r="10" spans="1:59" x14ac:dyDescent="0.25">
      <c r="A10" s="14">
        <v>7</v>
      </c>
      <c r="B10" s="14" t="s">
        <v>611</v>
      </c>
      <c r="C10" s="36">
        <v>486.239359729125</v>
      </c>
      <c r="D10" s="36">
        <v>284.48963092737</v>
      </c>
      <c r="E10" s="36">
        <v>299.73523559294301</v>
      </c>
      <c r="F10" s="36">
        <v>33573.3362648486</v>
      </c>
      <c r="G10" s="36">
        <v>17043.920538296501</v>
      </c>
      <c r="H10" s="36">
        <v>16459.7250050523</v>
      </c>
      <c r="I10" s="36">
        <v>75359.609452343095</v>
      </c>
      <c r="J10" s="36">
        <v>278704.99811543798</v>
      </c>
      <c r="K10" s="36">
        <v>281289.48227081902</v>
      </c>
      <c r="L10" s="36">
        <v>35.766635397886098</v>
      </c>
      <c r="M10" s="36">
        <v>533.87363271628794</v>
      </c>
      <c r="N10" s="36">
        <v>495.35540505977201</v>
      </c>
      <c r="O10" s="36">
        <v>342.924517602967</v>
      </c>
      <c r="P10" s="36">
        <v>2865.76455869354</v>
      </c>
      <c r="Q10" s="36">
        <v>53846.786767354897</v>
      </c>
      <c r="R10" s="36">
        <v>52858</v>
      </c>
      <c r="S10" s="36">
        <v>492.28654961078001</v>
      </c>
      <c r="T10" s="36">
        <v>174.49185019887</v>
      </c>
      <c r="U10" s="36">
        <v>193.00172185684701</v>
      </c>
      <c r="V10" s="36">
        <v>468.650207290232</v>
      </c>
      <c r="W10" s="36">
        <v>591.21006997497705</v>
      </c>
      <c r="X10" s="36">
        <v>24370.198764806501</v>
      </c>
      <c r="Y10" s="36">
        <v>14332.8165346772</v>
      </c>
      <c r="Z10" s="36">
        <v>416.68024428567401</v>
      </c>
      <c r="AA10" s="36">
        <v>69.954824724573697</v>
      </c>
      <c r="AB10" s="36">
        <v>289.01196487803497</v>
      </c>
      <c r="AC10" s="36">
        <v>285.25118085088798</v>
      </c>
      <c r="AD10" s="36">
        <v>253.937874949481</v>
      </c>
      <c r="AE10" s="36">
        <v>260.69883134081101</v>
      </c>
      <c r="AF10" s="36">
        <v>470.32777710532298</v>
      </c>
      <c r="AG10" s="36">
        <v>388.38099302721798</v>
      </c>
      <c r="AH10" s="36">
        <v>452.53128030881402</v>
      </c>
      <c r="AI10" s="36">
        <v>378.52420129365402</v>
      </c>
      <c r="AJ10" s="36">
        <v>336.23643746089402</v>
      </c>
      <c r="AK10" s="36">
        <v>239.03751675734799</v>
      </c>
      <c r="AL10" s="36">
        <v>239.13402278825501</v>
      </c>
      <c r="AM10" s="36">
        <v>471.98591164917298</v>
      </c>
      <c r="AN10" s="36">
        <v>427.277961626555</v>
      </c>
      <c r="AO10" s="36">
        <v>424.965280591473</v>
      </c>
      <c r="AP10" s="36">
        <v>443.27124506760202</v>
      </c>
      <c r="AQ10" s="36">
        <v>385.66532809918601</v>
      </c>
      <c r="AR10" s="36">
        <v>454.17980801591699</v>
      </c>
      <c r="AS10" s="36">
        <v>469.78740689360501</v>
      </c>
      <c r="AT10" s="36">
        <v>457.12583936897403</v>
      </c>
      <c r="AU10" s="36">
        <v>469.78984621341402</v>
      </c>
      <c r="AV10" s="36">
        <v>403.64530194027998</v>
      </c>
      <c r="AW10" s="36">
        <v>464.549455988293</v>
      </c>
      <c r="AX10" s="36">
        <v>452.67012522504899</v>
      </c>
      <c r="AY10" s="36">
        <v>490.54851852371598</v>
      </c>
      <c r="AZ10" s="36">
        <v>465.86499320485802</v>
      </c>
      <c r="BA10" s="36">
        <v>543.21420851815503</v>
      </c>
      <c r="BB10" s="36">
        <v>482.51270379818499</v>
      </c>
      <c r="BC10" s="36">
        <v>495.28591722060702</v>
      </c>
      <c r="BD10" s="36">
        <v>483.02500879910798</v>
      </c>
      <c r="BE10" s="36">
        <v>410.37064126903402</v>
      </c>
      <c r="BF10" s="36">
        <v>373.85863240998799</v>
      </c>
      <c r="BG10" s="36">
        <v>464.15036651321799</v>
      </c>
    </row>
    <row r="11" spans="1:59" x14ac:dyDescent="0.25">
      <c r="A11" s="14">
        <v>8</v>
      </c>
      <c r="B11" s="14" t="s">
        <v>612</v>
      </c>
      <c r="C11" s="36">
        <v>461.17939428662697</v>
      </c>
      <c r="D11" s="36">
        <v>222.55729151196201</v>
      </c>
      <c r="E11" s="36">
        <v>226.59639802753</v>
      </c>
      <c r="F11" s="36">
        <v>98907.807781435302</v>
      </c>
      <c r="G11" s="36">
        <v>374.24247999942901</v>
      </c>
      <c r="H11" s="36">
        <v>367.50848651579003</v>
      </c>
      <c r="I11" s="36">
        <v>10492.325297261201</v>
      </c>
      <c r="J11" s="36">
        <v>314094.85763182398</v>
      </c>
      <c r="K11" s="36">
        <v>313493.73326779902</v>
      </c>
      <c r="L11" s="36">
        <v>343.183184338366</v>
      </c>
      <c r="M11" s="36">
        <v>396.70874181273899</v>
      </c>
      <c r="N11" s="36">
        <v>394.47070999377598</v>
      </c>
      <c r="O11" s="36">
        <v>185.64560321517999</v>
      </c>
      <c r="P11" s="36">
        <v>124.506317143752</v>
      </c>
      <c r="Q11" s="36">
        <v>82524.840495621902</v>
      </c>
      <c r="R11" s="36">
        <v>82143.999999999898</v>
      </c>
      <c r="S11" s="36">
        <v>456.55896065289102</v>
      </c>
      <c r="T11" s="36">
        <v>209.570866585955</v>
      </c>
      <c r="U11" s="36">
        <v>222.196231339809</v>
      </c>
      <c r="V11" s="36">
        <v>440.57599901116799</v>
      </c>
      <c r="W11" s="36">
        <v>402.86496488135202</v>
      </c>
      <c r="X11" s="36">
        <v>141.683603091371</v>
      </c>
      <c r="Y11" s="36">
        <v>98.196868264629998</v>
      </c>
      <c r="Z11" s="36">
        <v>379.74335182306601</v>
      </c>
      <c r="AA11" s="36">
        <v>72.161952626584807</v>
      </c>
      <c r="AB11" s="36">
        <v>299.99978526829801</v>
      </c>
      <c r="AC11" s="36">
        <v>304.37137914927501</v>
      </c>
      <c r="AD11" s="36">
        <v>214.44042177313</v>
      </c>
      <c r="AE11" s="36">
        <v>217.64612346985399</v>
      </c>
      <c r="AF11" s="36">
        <v>365.43488350018703</v>
      </c>
      <c r="AG11" s="36">
        <v>405.85374098812298</v>
      </c>
      <c r="AH11" s="36">
        <v>501.844374980228</v>
      </c>
      <c r="AI11" s="36">
        <v>443.15011824218402</v>
      </c>
      <c r="AJ11" s="36">
        <v>396.64089672874798</v>
      </c>
      <c r="AK11" s="36">
        <v>280.42281515567498</v>
      </c>
      <c r="AL11" s="36">
        <v>276.33109925821202</v>
      </c>
      <c r="AM11" s="36">
        <v>430.17659484145503</v>
      </c>
      <c r="AN11" s="36">
        <v>423.83941289641501</v>
      </c>
      <c r="AO11" s="36">
        <v>421.55669998936099</v>
      </c>
      <c r="AP11" s="36">
        <v>438.01584131971498</v>
      </c>
      <c r="AQ11" s="36">
        <v>433.42306017077999</v>
      </c>
      <c r="AR11" s="36">
        <v>449.80273600905298</v>
      </c>
      <c r="AS11" s="36">
        <v>434.50041773815599</v>
      </c>
      <c r="AT11" s="36">
        <v>426.79921068457998</v>
      </c>
      <c r="AU11" s="36">
        <v>446.44531977374299</v>
      </c>
      <c r="AV11" s="36">
        <v>434.26125506701197</v>
      </c>
      <c r="AW11" s="36">
        <v>421.90751284017898</v>
      </c>
      <c r="AX11" s="36">
        <v>416.81469570393102</v>
      </c>
      <c r="AY11" s="36">
        <v>435.92453302995301</v>
      </c>
      <c r="AZ11" s="36">
        <v>444.28798142335899</v>
      </c>
      <c r="BA11" s="36">
        <v>445.60295894751403</v>
      </c>
      <c r="BB11" s="36">
        <v>439.59702009035198</v>
      </c>
      <c r="BC11" s="36">
        <v>452.77406981030401</v>
      </c>
      <c r="BD11" s="36">
        <v>438.172156797274</v>
      </c>
      <c r="BE11" s="36">
        <v>409.73764261494102</v>
      </c>
      <c r="BF11" s="36">
        <v>458.25965153596502</v>
      </c>
      <c r="BG11" s="36">
        <v>457.51799751277298</v>
      </c>
    </row>
    <row r="12" spans="1:59" x14ac:dyDescent="0.25">
      <c r="A12" s="14">
        <v>9</v>
      </c>
      <c r="B12" s="14" t="s">
        <v>613</v>
      </c>
      <c r="C12" s="36">
        <v>42</v>
      </c>
      <c r="D12" s="36">
        <v>34.131135318099197</v>
      </c>
      <c r="E12" s="36">
        <v>34.914509474981003</v>
      </c>
      <c r="F12" s="36">
        <v>103289.21661181</v>
      </c>
      <c r="G12" s="36">
        <v>69.975171929768706</v>
      </c>
      <c r="H12" s="36">
        <v>78.849307136465299</v>
      </c>
      <c r="I12" s="36">
        <v>11150.8111632947</v>
      </c>
      <c r="J12" s="36">
        <v>334996.85392461502</v>
      </c>
      <c r="K12" s="36">
        <v>334003.69913274603</v>
      </c>
      <c r="L12" s="36">
        <v>45.795464100733199</v>
      </c>
      <c r="M12" s="36">
        <v>372.56106421400898</v>
      </c>
      <c r="N12" s="36">
        <v>386.46588012337202</v>
      </c>
      <c r="O12" s="36">
        <v>131.92402736540399</v>
      </c>
      <c r="P12" s="36">
        <v>67.207666541075696</v>
      </c>
      <c r="Q12" s="36">
        <v>84998.032016165496</v>
      </c>
      <c r="R12" s="36">
        <v>85001.999999999898</v>
      </c>
      <c r="S12" s="36">
        <v>40.777419558685501</v>
      </c>
      <c r="T12" s="36">
        <v>36.991873474604503</v>
      </c>
      <c r="U12" s="36">
        <v>42.867095500324801</v>
      </c>
      <c r="V12" s="36">
        <v>39.513058743344097</v>
      </c>
      <c r="W12" s="36">
        <v>37.290136437708803</v>
      </c>
      <c r="X12" s="36">
        <v>55.559112616439201</v>
      </c>
      <c r="Y12" s="36">
        <v>46.239578538697799</v>
      </c>
      <c r="Z12" s="36">
        <v>34.6542328322031</v>
      </c>
      <c r="AA12" s="36">
        <v>32.800721577453402</v>
      </c>
      <c r="AB12" s="36">
        <v>36.180801266659699</v>
      </c>
      <c r="AC12" s="36">
        <v>36.330174013797503</v>
      </c>
      <c r="AD12" s="36">
        <v>42.944343255360302</v>
      </c>
      <c r="AE12" s="36">
        <v>43.2245433738331</v>
      </c>
      <c r="AF12" s="36">
        <v>37.692915555669799</v>
      </c>
      <c r="AG12" s="36">
        <v>31.465257687696202</v>
      </c>
      <c r="AH12" s="36">
        <v>78.6173558171634</v>
      </c>
      <c r="AI12" s="36">
        <v>37.922674890235399</v>
      </c>
      <c r="AJ12" s="36">
        <v>37.150644681002497</v>
      </c>
      <c r="AK12" s="36">
        <v>34.314225032087698</v>
      </c>
      <c r="AL12" s="36">
        <v>34.037739846517503</v>
      </c>
      <c r="AM12" s="36">
        <v>38.227151242343503</v>
      </c>
      <c r="AN12" s="36">
        <v>38.202712482285499</v>
      </c>
      <c r="AO12" s="36">
        <v>41.783655041163797</v>
      </c>
      <c r="AP12" s="36">
        <v>39.790429758831102</v>
      </c>
      <c r="AQ12" s="36">
        <v>36.196447483237797</v>
      </c>
      <c r="AR12" s="36">
        <v>38.835322590433002</v>
      </c>
      <c r="AS12" s="36">
        <v>37.068205434598703</v>
      </c>
      <c r="AT12" s="36">
        <v>36.030333378060398</v>
      </c>
      <c r="AU12" s="36">
        <v>38.369810900741697</v>
      </c>
      <c r="AV12" s="36">
        <v>35.339539124609402</v>
      </c>
      <c r="AW12" s="36">
        <v>36.597745246414298</v>
      </c>
      <c r="AX12" s="36">
        <v>36.042528030628198</v>
      </c>
      <c r="AY12" s="36">
        <v>36.207037106689498</v>
      </c>
      <c r="AZ12" s="36">
        <v>38.146728046520103</v>
      </c>
      <c r="BA12" s="36">
        <v>38.0794685406158</v>
      </c>
      <c r="BB12" s="36">
        <v>37.806586302642202</v>
      </c>
      <c r="BC12" s="36">
        <v>39.106862050970399</v>
      </c>
      <c r="BD12" s="36">
        <v>36.868885483771898</v>
      </c>
      <c r="BE12" s="36">
        <v>38.4507290074922</v>
      </c>
      <c r="BF12" s="36">
        <v>37.968343531191898</v>
      </c>
      <c r="BG12" s="36">
        <v>37.450823022876797</v>
      </c>
    </row>
    <row r="13" spans="1:59" x14ac:dyDescent="0.25">
      <c r="A13" s="14">
        <v>10</v>
      </c>
      <c r="B13" s="14" t="s">
        <v>614</v>
      </c>
      <c r="C13" s="36">
        <v>36.037640901625402</v>
      </c>
      <c r="D13" s="36">
        <v>16.540767958923201</v>
      </c>
      <c r="E13" s="36">
        <v>23.463446406605101</v>
      </c>
      <c r="F13" s="36">
        <v>1525.1111215890101</v>
      </c>
      <c r="G13" s="36">
        <v>297.627317049407</v>
      </c>
      <c r="H13" s="36">
        <v>294.44189569590702</v>
      </c>
      <c r="I13" s="36">
        <v>1732.2130141492401</v>
      </c>
      <c r="J13" s="36">
        <v>522.58222938172003</v>
      </c>
      <c r="K13" s="36">
        <v>541.127293256332</v>
      </c>
      <c r="L13" s="36">
        <v>145734.64166171799</v>
      </c>
      <c r="M13" s="36">
        <v>136.60959334843201</v>
      </c>
      <c r="N13" s="36">
        <v>144.68443096948201</v>
      </c>
      <c r="O13" s="36">
        <v>57.635849307783097</v>
      </c>
      <c r="P13" s="36">
        <v>4.1681071587948502</v>
      </c>
      <c r="Q13" s="36">
        <v>351869.99644146097</v>
      </c>
      <c r="R13" s="36">
        <v>338262.777</v>
      </c>
      <c r="S13" s="36">
        <v>8.6237593319118595</v>
      </c>
      <c r="T13" s="36">
        <v>102.372410663721</v>
      </c>
      <c r="U13" s="36">
        <v>123.87585386479201</v>
      </c>
      <c r="V13" s="36">
        <v>8.2895531217912595</v>
      </c>
      <c r="W13" s="36">
        <v>43.323811881559003</v>
      </c>
      <c r="X13" s="36">
        <v>88.871079307055993</v>
      </c>
      <c r="Y13" s="36">
        <v>71.113941240751103</v>
      </c>
      <c r="Z13" s="36">
        <v>42.661944677432999</v>
      </c>
      <c r="AA13" s="36">
        <v>7.0137097538353101</v>
      </c>
      <c r="AB13" s="36">
        <v>67.702008476478397</v>
      </c>
      <c r="AC13" s="36">
        <v>65.884967361697505</v>
      </c>
      <c r="AD13" s="36">
        <v>45.994245083593</v>
      </c>
      <c r="AE13" s="36">
        <v>47.786719995877498</v>
      </c>
      <c r="AF13" s="36">
        <v>53.422912686324104</v>
      </c>
      <c r="AG13" s="36">
        <v>2.9571721309623999E-2</v>
      </c>
      <c r="AH13" s="36">
        <v>491.36152014064203</v>
      </c>
      <c r="AI13" s="36">
        <v>80.6506754154681</v>
      </c>
      <c r="AJ13" s="36">
        <v>15.828087357153301</v>
      </c>
      <c r="AK13" s="36">
        <v>30.0941883011124</v>
      </c>
      <c r="AL13" s="36">
        <v>29.931705254853199</v>
      </c>
      <c r="AM13" s="36">
        <v>10.440011480210099</v>
      </c>
      <c r="AN13" s="36">
        <v>95.784529441730797</v>
      </c>
      <c r="AO13" s="36">
        <v>95.053391971875897</v>
      </c>
      <c r="AP13" s="36">
        <v>98.433194855923205</v>
      </c>
      <c r="AQ13" s="36">
        <v>81.720248621545394</v>
      </c>
      <c r="AR13" s="36">
        <v>84.782644997060501</v>
      </c>
      <c r="AS13" s="36">
        <v>81.396990987436396</v>
      </c>
      <c r="AT13" s="36">
        <v>82.591240706131103</v>
      </c>
      <c r="AU13" s="36">
        <v>80.474916257798597</v>
      </c>
      <c r="AV13" s="36">
        <v>7.98759563711433</v>
      </c>
      <c r="AW13" s="36">
        <v>4.36845943103034</v>
      </c>
      <c r="AX13" s="36">
        <v>7.4936643222606198</v>
      </c>
      <c r="AY13" s="36">
        <v>39.054034006110598</v>
      </c>
      <c r="AZ13" s="36">
        <v>7.7841838997260302</v>
      </c>
      <c r="BA13" s="36">
        <v>15.4263540505075</v>
      </c>
      <c r="BB13" s="36">
        <v>4.15709585886633</v>
      </c>
      <c r="BC13" s="36">
        <v>15.5255544821788</v>
      </c>
      <c r="BD13" s="36">
        <v>4.3609695473078096</v>
      </c>
      <c r="BE13" s="36">
        <v>97.576141698734602</v>
      </c>
      <c r="BF13" s="36">
        <v>38.657134045940197</v>
      </c>
      <c r="BG13" s="36">
        <v>13.447307060992699</v>
      </c>
    </row>
    <row r="14" spans="1:59" x14ac:dyDescent="0.25">
      <c r="A14" s="14">
        <v>11</v>
      </c>
      <c r="B14" s="14" t="s">
        <v>615</v>
      </c>
      <c r="C14" s="36">
        <v>0.82207105523762403</v>
      </c>
      <c r="D14" s="36">
        <v>8.7878894592489996</v>
      </c>
      <c r="E14" s="36">
        <v>9.2827193821414493</v>
      </c>
      <c r="F14" s="36">
        <v>620.71115369343499</v>
      </c>
      <c r="G14" s="36">
        <v>492.81331461737699</v>
      </c>
      <c r="H14" s="36">
        <v>458.86968447834499</v>
      </c>
      <c r="I14" s="36">
        <v>157.235699825924</v>
      </c>
      <c r="J14" s="36">
        <v>1780.9107633547701</v>
      </c>
      <c r="K14" s="36">
        <v>1835.8458960856899</v>
      </c>
      <c r="L14" s="36">
        <v>221880.62279114101</v>
      </c>
      <c r="M14" s="36">
        <v>198.173378509846</v>
      </c>
      <c r="N14" s="36">
        <v>142.30992805760201</v>
      </c>
      <c r="O14" s="36">
        <v>253.561364556717</v>
      </c>
      <c r="P14" s="36">
        <v>5.9137552183510902</v>
      </c>
      <c r="Q14" s="36">
        <v>404999.79853990697</v>
      </c>
      <c r="R14" s="36">
        <v>395000</v>
      </c>
      <c r="S14" s="36">
        <v>1.15628817761115</v>
      </c>
      <c r="T14" s="36">
        <v>32.675219986428502</v>
      </c>
      <c r="U14" s="36">
        <v>11.889891198948</v>
      </c>
      <c r="V14" s="36">
        <v>1.4069453077395799</v>
      </c>
      <c r="W14" s="36">
        <v>436.45882404687501</v>
      </c>
      <c r="X14" s="36">
        <v>832.97764111568199</v>
      </c>
      <c r="Y14" s="36">
        <v>299.757614426484</v>
      </c>
      <c r="Z14" s="36">
        <v>2.75437408294479</v>
      </c>
      <c r="AA14" s="36">
        <v>2.3767949138232098</v>
      </c>
      <c r="AB14" s="36">
        <v>9.9136634594465693</v>
      </c>
      <c r="AC14" s="36">
        <v>16.377963128344401</v>
      </c>
      <c r="AD14" s="36">
        <v>2.7662924584692701</v>
      </c>
      <c r="AE14" s="36">
        <v>3.55372350931456</v>
      </c>
      <c r="AF14" s="36">
        <v>17.634604851785099</v>
      </c>
      <c r="AG14" s="36">
        <v>0.14220288700745201</v>
      </c>
      <c r="AH14" s="36">
        <v>648.89962850802999</v>
      </c>
      <c r="AI14" s="36">
        <v>223.45451095483199</v>
      </c>
      <c r="AJ14" s="36">
        <v>1.81694191546162</v>
      </c>
      <c r="AK14" s="36">
        <v>12.0917736676793</v>
      </c>
      <c r="AL14" s="36">
        <v>11.1356441091395</v>
      </c>
      <c r="AM14" s="36">
        <v>0.51398814553994598</v>
      </c>
      <c r="AN14" s="36">
        <v>20.3261775794073</v>
      </c>
      <c r="AO14" s="36">
        <v>2.7567802712408098</v>
      </c>
      <c r="AP14" s="36">
        <v>5.7756339611629999</v>
      </c>
      <c r="AQ14" s="36">
        <v>161.31865171555199</v>
      </c>
      <c r="AR14" s="36">
        <v>685.64607520826905</v>
      </c>
      <c r="AS14" s="36">
        <v>85.117029143750401</v>
      </c>
      <c r="AT14" s="36">
        <v>391.53985850204703</v>
      </c>
      <c r="AU14" s="36">
        <v>83.745880012924601</v>
      </c>
      <c r="AV14" s="36">
        <v>19.211124359883701</v>
      </c>
      <c r="AW14" s="36">
        <v>77.108077844056695</v>
      </c>
      <c r="AX14" s="36">
        <v>9.0196995802251507</v>
      </c>
      <c r="AY14" s="36">
        <v>48.177688294945497</v>
      </c>
      <c r="AZ14" s="36">
        <v>8.2645959933713193</v>
      </c>
      <c r="BA14" s="36">
        <v>18.743770908661801</v>
      </c>
      <c r="BB14" s="36">
        <v>2.0336639438386599</v>
      </c>
      <c r="BC14" s="36">
        <v>10.511979126428299</v>
      </c>
      <c r="BD14" s="36">
        <v>1.3926872249829001</v>
      </c>
      <c r="BE14" s="36">
        <v>54.3638017138287</v>
      </c>
      <c r="BF14" s="36">
        <v>1.59468132947053</v>
      </c>
      <c r="BG14" s="36">
        <v>1.8065157604113899</v>
      </c>
    </row>
    <row r="15" spans="1:59" x14ac:dyDescent="0.25">
      <c r="A15" s="14">
        <v>12</v>
      </c>
      <c r="B15" s="14" t="s">
        <v>616</v>
      </c>
      <c r="C15" s="36">
        <v>13.4877214833169</v>
      </c>
      <c r="D15" s="36">
        <v>21.311252298158699</v>
      </c>
      <c r="E15" s="36">
        <v>21.758672484052699</v>
      </c>
      <c r="F15" s="36">
        <v>1828.25265019071</v>
      </c>
      <c r="G15" s="36">
        <v>71.782689331493899</v>
      </c>
      <c r="H15" s="36">
        <v>67.333711723295096</v>
      </c>
      <c r="I15" s="36">
        <v>12.9279612448695</v>
      </c>
      <c r="J15" s="36">
        <v>2453.71427381588</v>
      </c>
      <c r="K15" s="36">
        <v>2410.77578893188</v>
      </c>
      <c r="L15" s="36">
        <v>167965.67410140901</v>
      </c>
      <c r="M15" s="36">
        <v>699.65676447370595</v>
      </c>
      <c r="N15" s="36">
        <v>641.158438863583</v>
      </c>
      <c r="O15" s="36">
        <v>712.11976858524497</v>
      </c>
      <c r="P15" s="36">
        <v>0.91447440429712901</v>
      </c>
      <c r="Q15" s="36">
        <v>402165.75993073999</v>
      </c>
      <c r="R15" s="36">
        <v>390000</v>
      </c>
      <c r="S15" s="36">
        <v>0.42435676519076698</v>
      </c>
      <c r="T15" s="36">
        <v>2.41500446475527</v>
      </c>
      <c r="U15" s="36">
        <v>0.44316846208913002</v>
      </c>
      <c r="V15" s="36">
        <v>45.698131429004803</v>
      </c>
      <c r="W15" s="36">
        <v>92.858861009570902</v>
      </c>
      <c r="X15" s="36">
        <v>63.523131691794298</v>
      </c>
      <c r="Y15" s="36">
        <v>79.147876102091203</v>
      </c>
      <c r="Z15" s="36">
        <v>0.115424884070254</v>
      </c>
      <c r="AA15" s="36">
        <v>3.7090454241824999E-2</v>
      </c>
      <c r="AB15" s="36">
        <v>8.7155099828135005E-2</v>
      </c>
      <c r="AC15" s="36">
        <v>0.141646488075785</v>
      </c>
      <c r="AD15" s="36">
        <v>0.79766113337395705</v>
      </c>
      <c r="AE15" s="36">
        <v>1.04185549351186</v>
      </c>
      <c r="AF15" s="36">
        <v>1298.6577230906901</v>
      </c>
      <c r="AG15" s="36">
        <v>0.17678994725057701</v>
      </c>
      <c r="AH15" s="36">
        <v>518.30796935503099</v>
      </c>
      <c r="AI15" s="36">
        <v>1155.3751279026101</v>
      </c>
      <c r="AJ15" s="36">
        <v>1.41688569165102</v>
      </c>
      <c r="AK15" s="36">
        <v>7.3076428571884997E-2</v>
      </c>
      <c r="AL15" s="36">
        <v>5.2501832347966002E-2</v>
      </c>
      <c r="AM15" s="36">
        <v>0.181084921241941</v>
      </c>
      <c r="AN15" s="36">
        <v>154.42304816756399</v>
      </c>
      <c r="AO15" s="36">
        <v>2.09454373903771</v>
      </c>
      <c r="AP15" s="36">
        <v>31.941840063884701</v>
      </c>
      <c r="AQ15" s="36">
        <v>4696.3153635425997</v>
      </c>
      <c r="AR15" s="36">
        <v>6227.9854509590796</v>
      </c>
      <c r="AS15" s="36">
        <v>530.34944407400997</v>
      </c>
      <c r="AT15" s="36">
        <v>1843.8909291540199</v>
      </c>
      <c r="AU15" s="36">
        <v>274.394466332153</v>
      </c>
      <c r="AV15" s="36">
        <v>20.3399881233507</v>
      </c>
      <c r="AW15" s="36">
        <v>246.79559468586501</v>
      </c>
      <c r="AX15" s="36">
        <v>32.0434819523106</v>
      </c>
      <c r="AY15" s="36">
        <v>194.755241672289</v>
      </c>
      <c r="AZ15" s="36">
        <v>38.135731976914599</v>
      </c>
      <c r="BA15" s="36">
        <v>103.389212171506</v>
      </c>
      <c r="BB15" s="36">
        <v>12.9438909704194</v>
      </c>
      <c r="BC15" s="36">
        <v>67.724598248163701</v>
      </c>
      <c r="BD15" s="36">
        <v>7.2478392222511197</v>
      </c>
      <c r="BE15" s="36">
        <v>0.84859247676370797</v>
      </c>
      <c r="BF15" s="36">
        <v>308.46295132707098</v>
      </c>
      <c r="BG15" s="36">
        <v>15.422057025601299</v>
      </c>
    </row>
    <row r="16" spans="1:59" x14ac:dyDescent="0.25">
      <c r="A16" s="14">
        <v>13</v>
      </c>
      <c r="B16" s="14" t="s">
        <v>617</v>
      </c>
      <c r="C16" s="36">
        <v>463.75279165535801</v>
      </c>
      <c r="D16" s="36">
        <v>263.55654361242199</v>
      </c>
      <c r="E16" s="36">
        <v>274.86035530154101</v>
      </c>
      <c r="F16" s="36">
        <v>32706.391703667501</v>
      </c>
      <c r="G16" s="36">
        <v>16495.701538751098</v>
      </c>
      <c r="H16" s="36">
        <v>15876.288869952399</v>
      </c>
      <c r="I16" s="36">
        <v>72096.851778304699</v>
      </c>
      <c r="J16" s="36">
        <v>269944.79548252502</v>
      </c>
      <c r="K16" s="36">
        <v>268528.74079861498</v>
      </c>
      <c r="L16" s="36">
        <v>36.989363662382303</v>
      </c>
      <c r="M16" s="36">
        <v>409.63402679690699</v>
      </c>
      <c r="N16" s="36">
        <v>387.46475859398203</v>
      </c>
      <c r="O16" s="36">
        <v>364.41036075291402</v>
      </c>
      <c r="P16" s="36">
        <v>2851.9373559860001</v>
      </c>
      <c r="Q16" s="36">
        <v>52179.914178572501</v>
      </c>
      <c r="R16" s="36">
        <v>52858</v>
      </c>
      <c r="S16" s="36">
        <v>482.20005471288999</v>
      </c>
      <c r="T16" s="36">
        <v>169.00793523788701</v>
      </c>
      <c r="U16" s="36">
        <v>195.07134137645801</v>
      </c>
      <c r="V16" s="36">
        <v>453.36448340192698</v>
      </c>
      <c r="W16" s="36">
        <v>568.42953939009305</v>
      </c>
      <c r="X16" s="36">
        <v>23107.288328321902</v>
      </c>
      <c r="Y16" s="36">
        <v>13817.198274467601</v>
      </c>
      <c r="Z16" s="36">
        <v>395.77463735227298</v>
      </c>
      <c r="AA16" s="36">
        <v>67.690221336473101</v>
      </c>
      <c r="AB16" s="36">
        <v>272.77753812269998</v>
      </c>
      <c r="AC16" s="36">
        <v>267.30678690776801</v>
      </c>
      <c r="AD16" s="36">
        <v>248.36931015424901</v>
      </c>
      <c r="AE16" s="36">
        <v>252.04669436115199</v>
      </c>
      <c r="AF16" s="36">
        <v>454.58156962717197</v>
      </c>
      <c r="AG16" s="36">
        <v>376.348300787423</v>
      </c>
      <c r="AH16" s="36">
        <v>451.87324623651398</v>
      </c>
      <c r="AI16" s="36">
        <v>358.07854591137198</v>
      </c>
      <c r="AJ16" s="36">
        <v>322.372830236543</v>
      </c>
      <c r="AK16" s="36">
        <v>233.292075194836</v>
      </c>
      <c r="AL16" s="36">
        <v>223.25863110748199</v>
      </c>
      <c r="AM16" s="36">
        <v>450.40489159518597</v>
      </c>
      <c r="AN16" s="36">
        <v>420.32541704580302</v>
      </c>
      <c r="AO16" s="36">
        <v>422.22904068379802</v>
      </c>
      <c r="AP16" s="36">
        <v>432.70894489575801</v>
      </c>
      <c r="AQ16" s="36">
        <v>377.612458027944</v>
      </c>
      <c r="AR16" s="36">
        <v>444.05914036848498</v>
      </c>
      <c r="AS16" s="36">
        <v>464.54529951762999</v>
      </c>
      <c r="AT16" s="36">
        <v>442.16546900066101</v>
      </c>
      <c r="AU16" s="36">
        <v>456.39073598947903</v>
      </c>
      <c r="AV16" s="36">
        <v>386.9434132614</v>
      </c>
      <c r="AW16" s="36">
        <v>447.23931873802798</v>
      </c>
      <c r="AX16" s="36">
        <v>429.88115277888198</v>
      </c>
      <c r="AY16" s="36">
        <v>475.64066171217399</v>
      </c>
      <c r="AZ16" s="36">
        <v>448.62649541292899</v>
      </c>
      <c r="BA16" s="36">
        <v>524.22625792781798</v>
      </c>
      <c r="BB16" s="36">
        <v>464.66975930563501</v>
      </c>
      <c r="BC16" s="36">
        <v>471.325704635303</v>
      </c>
      <c r="BD16" s="36">
        <v>467.11638882325201</v>
      </c>
      <c r="BE16" s="36">
        <v>393.72509836611601</v>
      </c>
      <c r="BF16" s="36">
        <v>344.69068200597701</v>
      </c>
      <c r="BG16" s="36">
        <v>447.339295463817</v>
      </c>
    </row>
    <row r="17" spans="1:59" x14ac:dyDescent="0.25">
      <c r="A17" s="14">
        <v>14</v>
      </c>
      <c r="B17" s="14" t="s">
        <v>514</v>
      </c>
      <c r="C17" s="36">
        <v>446.71718165007201</v>
      </c>
      <c r="D17" s="36">
        <v>211.75404766461401</v>
      </c>
      <c r="E17" s="36">
        <v>217.067654637186</v>
      </c>
      <c r="F17" s="36">
        <v>98955.073430641598</v>
      </c>
      <c r="G17" s="36">
        <v>368.262285637422</v>
      </c>
      <c r="H17" s="36">
        <v>362.89851225762101</v>
      </c>
      <c r="I17" s="36">
        <v>10403.4478990714</v>
      </c>
      <c r="J17" s="36">
        <v>306394.61013622902</v>
      </c>
      <c r="K17" s="36">
        <v>307753.22622599901</v>
      </c>
      <c r="L17" s="36">
        <v>397.18074654011599</v>
      </c>
      <c r="M17" s="36">
        <v>366.80514993103998</v>
      </c>
      <c r="N17" s="36">
        <v>365.85607070863699</v>
      </c>
      <c r="O17" s="36">
        <v>177.78365831055399</v>
      </c>
      <c r="P17" s="36">
        <v>114.457698180918</v>
      </c>
      <c r="Q17" s="36">
        <v>82604.479922042607</v>
      </c>
      <c r="R17" s="36">
        <v>82143.999999999898</v>
      </c>
      <c r="S17" s="36">
        <v>454.464284373326</v>
      </c>
      <c r="T17" s="36">
        <v>207.98019750021999</v>
      </c>
      <c r="U17" s="36">
        <v>220.628228300996</v>
      </c>
      <c r="V17" s="36">
        <v>436.78870054315399</v>
      </c>
      <c r="W17" s="36">
        <v>402.55716979950103</v>
      </c>
      <c r="X17" s="36">
        <v>147.33311034946499</v>
      </c>
      <c r="Y17" s="36">
        <v>97.518342959759096</v>
      </c>
      <c r="Z17" s="36">
        <v>378.406355234204</v>
      </c>
      <c r="AA17" s="36">
        <v>67.295638622181798</v>
      </c>
      <c r="AB17" s="36">
        <v>293.24237970576399</v>
      </c>
      <c r="AC17" s="36">
        <v>293.87654224264799</v>
      </c>
      <c r="AD17" s="36">
        <v>214.389174213621</v>
      </c>
      <c r="AE17" s="36">
        <v>219.97869928698199</v>
      </c>
      <c r="AF17" s="36">
        <v>367.33279852636201</v>
      </c>
      <c r="AG17" s="36">
        <v>404.91680700395199</v>
      </c>
      <c r="AH17" s="36">
        <v>499.49843748297502</v>
      </c>
      <c r="AI17" s="36">
        <v>443.40181708644701</v>
      </c>
      <c r="AJ17" s="36">
        <v>391.48791570716702</v>
      </c>
      <c r="AK17" s="36">
        <v>271.26362827948901</v>
      </c>
      <c r="AL17" s="36">
        <v>264.73836376357599</v>
      </c>
      <c r="AM17" s="36">
        <v>416.83022086066501</v>
      </c>
      <c r="AN17" s="36">
        <v>419.93470557751402</v>
      </c>
      <c r="AO17" s="36">
        <v>418.42992026346002</v>
      </c>
      <c r="AP17" s="36">
        <v>430.36232007780802</v>
      </c>
      <c r="AQ17" s="36">
        <v>424.56743028246098</v>
      </c>
      <c r="AR17" s="36">
        <v>446.54592954689099</v>
      </c>
      <c r="AS17" s="36">
        <v>429.08397576887302</v>
      </c>
      <c r="AT17" s="36">
        <v>420.39872068109401</v>
      </c>
      <c r="AU17" s="36">
        <v>438.45658499388298</v>
      </c>
      <c r="AV17" s="36">
        <v>425.82700694834301</v>
      </c>
      <c r="AW17" s="36">
        <v>415.47881699572298</v>
      </c>
      <c r="AX17" s="36">
        <v>410.52460556040398</v>
      </c>
      <c r="AY17" s="36">
        <v>427.10650579528402</v>
      </c>
      <c r="AZ17" s="36">
        <v>434.68149358268403</v>
      </c>
      <c r="BA17" s="36">
        <v>437.64634960886099</v>
      </c>
      <c r="BB17" s="36">
        <v>431.753169091149</v>
      </c>
      <c r="BC17" s="36">
        <v>441.379866607476</v>
      </c>
      <c r="BD17" s="36">
        <v>425.72586239674598</v>
      </c>
      <c r="BE17" s="36">
        <v>395.99019356643799</v>
      </c>
      <c r="BF17" s="36">
        <v>435.48091644127601</v>
      </c>
      <c r="BG17" s="36">
        <v>437.57846160340802</v>
      </c>
    </row>
    <row r="18" spans="1:59" x14ac:dyDescent="0.25">
      <c r="A18" s="14">
        <v>15</v>
      </c>
      <c r="B18" s="14" t="s">
        <v>618</v>
      </c>
      <c r="C18" s="36">
        <v>42</v>
      </c>
      <c r="D18" s="36">
        <v>31.5563566646255</v>
      </c>
      <c r="E18" s="36">
        <v>31.425712648264</v>
      </c>
      <c r="F18" s="36">
        <v>103936.68730623</v>
      </c>
      <c r="G18" s="36">
        <v>74.4145721108017</v>
      </c>
      <c r="H18" s="36">
        <v>68.785038513329397</v>
      </c>
      <c r="I18" s="36">
        <v>11114.7317254847</v>
      </c>
      <c r="J18" s="36">
        <v>327670.71418501699</v>
      </c>
      <c r="K18" s="36">
        <v>330373.22104874102</v>
      </c>
      <c r="L18" s="36">
        <v>53.720305532727501</v>
      </c>
      <c r="M18" s="36">
        <v>367.69352017831602</v>
      </c>
      <c r="N18" s="36">
        <v>357.090264952236</v>
      </c>
      <c r="O18" s="36">
        <v>142.113373033073</v>
      </c>
      <c r="P18" s="36">
        <v>66.757084154059001</v>
      </c>
      <c r="Q18" s="36">
        <v>84797.261749970407</v>
      </c>
      <c r="R18" s="36">
        <v>85001.999999999898</v>
      </c>
      <c r="S18" s="36">
        <v>40.182123951768801</v>
      </c>
      <c r="T18" s="36">
        <v>57.133224944594097</v>
      </c>
      <c r="U18" s="36">
        <v>45.115286041476601</v>
      </c>
      <c r="V18" s="36">
        <v>38.554227328242597</v>
      </c>
      <c r="W18" s="36">
        <v>36.4842021974018</v>
      </c>
      <c r="X18" s="36">
        <v>57.091618232375303</v>
      </c>
      <c r="Y18" s="36">
        <v>50.0054180825936</v>
      </c>
      <c r="Z18" s="36">
        <v>34.663216587059502</v>
      </c>
      <c r="AA18" s="36">
        <v>33.634735087652601</v>
      </c>
      <c r="AB18" s="36">
        <v>37.937187311287701</v>
      </c>
      <c r="AC18" s="36">
        <v>37.344944290312498</v>
      </c>
      <c r="AD18" s="36">
        <v>37.487899191974897</v>
      </c>
      <c r="AE18" s="36">
        <v>34.728383817893501</v>
      </c>
      <c r="AF18" s="36">
        <v>38.628054091182101</v>
      </c>
      <c r="AG18" s="36">
        <v>31.118324717764999</v>
      </c>
      <c r="AH18" s="36">
        <v>77.210213188007202</v>
      </c>
      <c r="AI18" s="36">
        <v>37.291349417173301</v>
      </c>
      <c r="AJ18" s="36">
        <v>38.400956166312596</v>
      </c>
      <c r="AK18" s="36">
        <v>37.220642867898903</v>
      </c>
      <c r="AL18" s="36">
        <v>39.020078443907799</v>
      </c>
      <c r="AM18" s="36">
        <v>37.806953947207802</v>
      </c>
      <c r="AN18" s="36">
        <v>38.148057587002697</v>
      </c>
      <c r="AO18" s="36">
        <v>37.664842952879098</v>
      </c>
      <c r="AP18" s="36">
        <v>39.222387974710799</v>
      </c>
      <c r="AQ18" s="36">
        <v>35.075055006925197</v>
      </c>
      <c r="AR18" s="36">
        <v>38.2351729166231</v>
      </c>
      <c r="AS18" s="36">
        <v>36.801848052613003</v>
      </c>
      <c r="AT18" s="36">
        <v>34.8407186447944</v>
      </c>
      <c r="AU18" s="36">
        <v>37.329592641757102</v>
      </c>
      <c r="AV18" s="36">
        <v>33.9619582183742</v>
      </c>
      <c r="AW18" s="36">
        <v>35.843693383237699</v>
      </c>
      <c r="AX18" s="36">
        <v>35.142021601146602</v>
      </c>
      <c r="AY18" s="36">
        <v>35.068849668275703</v>
      </c>
      <c r="AZ18" s="36">
        <v>36.955912731786697</v>
      </c>
      <c r="BA18" s="36">
        <v>37.030258578473102</v>
      </c>
      <c r="BB18" s="36">
        <v>37.031432060392</v>
      </c>
      <c r="BC18" s="36">
        <v>38.0117172551114</v>
      </c>
      <c r="BD18" s="36">
        <v>35.941776169009401</v>
      </c>
      <c r="BE18" s="36">
        <v>37.632610964948697</v>
      </c>
      <c r="BF18" s="36">
        <v>36.105947585938701</v>
      </c>
      <c r="BG18" s="36">
        <v>35.620375128144197</v>
      </c>
    </row>
    <row r="19" spans="1:59" x14ac:dyDescent="0.25">
      <c r="A19" s="14">
        <v>16</v>
      </c>
      <c r="B19" s="14" t="s">
        <v>619</v>
      </c>
      <c r="C19" s="36">
        <v>10.3497969332346</v>
      </c>
      <c r="D19" s="36">
        <v>15.7629242508308</v>
      </c>
      <c r="E19" s="36">
        <v>76.118236770653994</v>
      </c>
      <c r="F19" s="36">
        <v>1535.7286105076801</v>
      </c>
      <c r="G19" s="36">
        <v>292.82500075861299</v>
      </c>
      <c r="H19" s="36">
        <v>287.51906334480998</v>
      </c>
      <c r="I19" s="36">
        <v>1744.2915595039301</v>
      </c>
      <c r="J19" s="36">
        <v>271.73585628887099</v>
      </c>
      <c r="K19" s="36">
        <v>461.53690279872598</v>
      </c>
      <c r="L19" s="36">
        <v>174191.91274818301</v>
      </c>
      <c r="M19" s="36">
        <v>144.96200372027801</v>
      </c>
      <c r="N19" s="36">
        <v>126.13513642906</v>
      </c>
      <c r="O19" s="36">
        <v>65.875357669072997</v>
      </c>
      <c r="P19" s="36">
        <v>5.1890919947671099</v>
      </c>
      <c r="Q19" s="36">
        <v>350343.25906374201</v>
      </c>
      <c r="R19" s="36">
        <v>338262.777</v>
      </c>
      <c r="S19" s="36">
        <v>8.8421218051317894</v>
      </c>
      <c r="T19" s="36">
        <v>69.934884117909704</v>
      </c>
      <c r="U19" s="36">
        <v>60.629165827156598</v>
      </c>
      <c r="V19" s="36">
        <v>8.1706411347103902</v>
      </c>
      <c r="W19" s="36">
        <v>42.587881588044802</v>
      </c>
      <c r="X19" s="36">
        <v>61.589483767489298</v>
      </c>
      <c r="Y19" s="36">
        <v>62.890428131922398</v>
      </c>
      <c r="Z19" s="36">
        <v>41.833714109899397</v>
      </c>
      <c r="AA19" s="36">
        <v>6.5757483756747099</v>
      </c>
      <c r="AB19" s="36">
        <v>60.356833820078997</v>
      </c>
      <c r="AC19" s="36">
        <v>63.146523611976598</v>
      </c>
      <c r="AD19" s="36">
        <v>45.7121370539734</v>
      </c>
      <c r="AE19" s="36">
        <v>46.572972374303099</v>
      </c>
      <c r="AF19" s="36">
        <v>53.493366435911597</v>
      </c>
      <c r="AG19" s="36">
        <v>5.5629868899415999E-2</v>
      </c>
      <c r="AH19" s="36">
        <v>490.225185005269</v>
      </c>
      <c r="AI19" s="36">
        <v>79.631788309057896</v>
      </c>
      <c r="AJ19" s="36">
        <v>15.721644144008801</v>
      </c>
      <c r="AK19" s="36">
        <v>29.390601622517298</v>
      </c>
      <c r="AL19" s="36">
        <v>28.0385466938409</v>
      </c>
      <c r="AM19" s="36">
        <v>10.341878229674601</v>
      </c>
      <c r="AN19" s="36">
        <v>96.892356790288105</v>
      </c>
      <c r="AO19" s="36">
        <v>95.694998862099695</v>
      </c>
      <c r="AP19" s="36">
        <v>98.4372480027737</v>
      </c>
      <c r="AQ19" s="36">
        <v>79.844440053556198</v>
      </c>
      <c r="AR19" s="36">
        <v>84.705247906517599</v>
      </c>
      <c r="AS19" s="36">
        <v>80.161279494598304</v>
      </c>
      <c r="AT19" s="36">
        <v>81.0839196640529</v>
      </c>
      <c r="AU19" s="36">
        <v>78.747048996464898</v>
      </c>
      <c r="AV19" s="36">
        <v>7.8455516223119304</v>
      </c>
      <c r="AW19" s="36">
        <v>4.1798936423663999</v>
      </c>
      <c r="AX19" s="36">
        <v>7.3040675112741003</v>
      </c>
      <c r="AY19" s="36">
        <v>38.220506376114699</v>
      </c>
      <c r="AZ19" s="36">
        <v>7.6323743352298603</v>
      </c>
      <c r="BA19" s="36">
        <v>15.0039609660352</v>
      </c>
      <c r="BB19" s="36">
        <v>4.1214096742719804</v>
      </c>
      <c r="BC19" s="36">
        <v>15.3398525685234</v>
      </c>
      <c r="BD19" s="36">
        <v>4.35818043888679</v>
      </c>
      <c r="BE19" s="36">
        <v>94.052522591639303</v>
      </c>
      <c r="BF19" s="36">
        <v>37.803697214761797</v>
      </c>
      <c r="BG19" s="36">
        <v>12.964355601742</v>
      </c>
    </row>
    <row r="20" spans="1:59" x14ac:dyDescent="0.25">
      <c r="A20" s="14">
        <v>17</v>
      </c>
      <c r="B20" s="14" t="s">
        <v>620</v>
      </c>
      <c r="C20" s="36">
        <v>2.3312334364066101</v>
      </c>
      <c r="D20" s="36">
        <v>8.5936490104521592</v>
      </c>
      <c r="E20" s="36">
        <v>25.731809831527698</v>
      </c>
      <c r="F20" s="36">
        <v>620.54478167035199</v>
      </c>
      <c r="G20" s="36">
        <v>464.88810077238702</v>
      </c>
      <c r="H20" s="36">
        <v>453.483031226977</v>
      </c>
      <c r="I20" s="36">
        <v>146.94778530454099</v>
      </c>
      <c r="J20" s="36">
        <v>1754.3841304241901</v>
      </c>
      <c r="K20" s="36">
        <v>1619.34851889524</v>
      </c>
      <c r="L20" s="36">
        <v>268442.01604163798</v>
      </c>
      <c r="M20" s="36">
        <v>141.57632609788701</v>
      </c>
      <c r="N20" s="36">
        <v>130.48116445907101</v>
      </c>
      <c r="O20" s="36">
        <v>278.32070455702802</v>
      </c>
      <c r="P20" s="36">
        <v>5.1027251044118698</v>
      </c>
      <c r="Q20" s="36">
        <v>409599.672358351</v>
      </c>
      <c r="R20" s="36">
        <v>395000</v>
      </c>
      <c r="S20" s="36">
        <v>1.4396181748911601</v>
      </c>
      <c r="T20" s="36">
        <v>29.617171667401902</v>
      </c>
      <c r="U20" s="36">
        <v>16.657306952990101</v>
      </c>
      <c r="V20" s="36">
        <v>0.85461728052679697</v>
      </c>
      <c r="W20" s="36">
        <v>422.856574538627</v>
      </c>
      <c r="X20" s="36">
        <v>444.39078928971497</v>
      </c>
      <c r="Y20" s="36">
        <v>294.74686772904403</v>
      </c>
      <c r="Z20" s="36">
        <v>2.77235567492579</v>
      </c>
      <c r="AA20" s="36">
        <v>0.87556982451008702</v>
      </c>
      <c r="AB20" s="36">
        <v>16.645329349104099</v>
      </c>
      <c r="AC20" s="36">
        <v>11.3195752201021</v>
      </c>
      <c r="AD20" s="36">
        <v>2.9577590372585898</v>
      </c>
      <c r="AE20" s="36">
        <v>3.3670451055916701</v>
      </c>
      <c r="AF20" s="36">
        <v>7.8698206861779498</v>
      </c>
      <c r="AG20" s="36">
        <v>0.13614026439993099</v>
      </c>
      <c r="AH20" s="36">
        <v>632.36324897737597</v>
      </c>
      <c r="AI20" s="36">
        <v>233.76887656132601</v>
      </c>
      <c r="AJ20" s="36">
        <v>1.03700843265965</v>
      </c>
      <c r="AK20" s="36">
        <v>6.0164485104155601</v>
      </c>
      <c r="AL20" s="36">
        <v>5.9471241970477298</v>
      </c>
      <c r="AM20" s="36">
        <v>0.25611391578370701</v>
      </c>
      <c r="AN20" s="36">
        <v>19.525610416215901</v>
      </c>
      <c r="AO20" s="36">
        <v>2.7857624305180702</v>
      </c>
      <c r="AP20" s="36">
        <v>5.5162250129742798</v>
      </c>
      <c r="AQ20" s="36">
        <v>163.704288958218</v>
      </c>
      <c r="AR20" s="36">
        <v>695.20654660861203</v>
      </c>
      <c r="AS20" s="36">
        <v>84.881068312808793</v>
      </c>
      <c r="AT20" s="36">
        <v>389.938854379828</v>
      </c>
      <c r="AU20" s="36">
        <v>83.394705397612</v>
      </c>
      <c r="AV20" s="36">
        <v>19.458483982939999</v>
      </c>
      <c r="AW20" s="36">
        <v>78.3037385068763</v>
      </c>
      <c r="AX20" s="36">
        <v>9.10943422075146</v>
      </c>
      <c r="AY20" s="36">
        <v>48.884107832242599</v>
      </c>
      <c r="AZ20" s="36">
        <v>8.4397732678553208</v>
      </c>
      <c r="BA20" s="36">
        <v>19.020240728572698</v>
      </c>
      <c r="BB20" s="36">
        <v>2.0653982537192901</v>
      </c>
      <c r="BC20" s="36">
        <v>10.6541557718174</v>
      </c>
      <c r="BD20" s="36">
        <v>1.4150016820068501</v>
      </c>
      <c r="BE20" s="36">
        <v>20.524481676669801</v>
      </c>
      <c r="BF20" s="36">
        <v>1.5776037699966701</v>
      </c>
      <c r="BG20" s="36">
        <v>1.7280504389471001</v>
      </c>
    </row>
    <row r="21" spans="1:59" x14ac:dyDescent="0.25">
      <c r="A21" s="14">
        <v>18</v>
      </c>
      <c r="B21" s="14" t="s">
        <v>621</v>
      </c>
      <c r="C21" s="36">
        <v>13.9227808264669</v>
      </c>
      <c r="D21" s="36">
        <v>22.398941825935101</v>
      </c>
      <c r="E21" s="36">
        <v>21.843203435578499</v>
      </c>
      <c r="F21" s="36">
        <v>1872.19399881854</v>
      </c>
      <c r="G21" s="36">
        <v>73.184935591121899</v>
      </c>
      <c r="H21" s="36">
        <v>66.021524486079002</v>
      </c>
      <c r="I21" s="36">
        <v>12.989105274175399</v>
      </c>
      <c r="J21" s="36">
        <v>2300.4895712285402</v>
      </c>
      <c r="K21" s="36">
        <v>2370.2672301961902</v>
      </c>
      <c r="L21" s="36">
        <v>201878.121965222</v>
      </c>
      <c r="M21" s="36">
        <v>687.52682729020603</v>
      </c>
      <c r="N21" s="36">
        <v>642.51486679663003</v>
      </c>
      <c r="O21" s="36">
        <v>729.60375249266599</v>
      </c>
      <c r="P21" s="36">
        <v>0.82568450882024602</v>
      </c>
      <c r="Q21" s="36">
        <v>405163.02309112699</v>
      </c>
      <c r="R21" s="36">
        <v>390000</v>
      </c>
      <c r="S21" s="36">
        <v>0.59287787520429203</v>
      </c>
      <c r="T21" s="36">
        <v>1.6366565517740399</v>
      </c>
      <c r="U21" s="36">
        <v>0.59026474236669402</v>
      </c>
      <c r="V21" s="36">
        <v>45.9183748839868</v>
      </c>
      <c r="W21" s="36">
        <v>91.807831044631499</v>
      </c>
      <c r="X21" s="36">
        <v>62.577881833405698</v>
      </c>
      <c r="Y21" s="36">
        <v>72.598385243862396</v>
      </c>
      <c r="Z21" s="36">
        <v>9.9202035484722006E-2</v>
      </c>
      <c r="AA21" s="36">
        <v>4.0275249754058003E-2</v>
      </c>
      <c r="AB21" s="36">
        <v>7.7138804856517001E-2</v>
      </c>
      <c r="AC21" s="36">
        <v>9.8932270701181005E-2</v>
      </c>
      <c r="AD21" s="36">
        <v>0.84652079950222903</v>
      </c>
      <c r="AE21" s="36">
        <v>1.1042842532921799</v>
      </c>
      <c r="AF21" s="36">
        <v>1339.5635754749601</v>
      </c>
      <c r="AG21" s="36">
        <v>0.21147081813527699</v>
      </c>
      <c r="AH21" s="36">
        <v>523.26673102770303</v>
      </c>
      <c r="AI21" s="36">
        <v>1173.04297665421</v>
      </c>
      <c r="AJ21" s="36">
        <v>1.4121884395431299</v>
      </c>
      <c r="AK21" s="36">
        <v>5.3377739285958001E-2</v>
      </c>
      <c r="AL21" s="36">
        <v>4.2451153717996001E-2</v>
      </c>
      <c r="AM21" s="36">
        <v>0.178058259628566</v>
      </c>
      <c r="AN21" s="36">
        <v>152.892386146094</v>
      </c>
      <c r="AO21" s="36">
        <v>2.0254893681339401</v>
      </c>
      <c r="AP21" s="36">
        <v>32.838247756811903</v>
      </c>
      <c r="AQ21" s="36">
        <v>4699.9406157912399</v>
      </c>
      <c r="AR21" s="36">
        <v>6181.9535123144396</v>
      </c>
      <c r="AS21" s="36">
        <v>525.62227008170498</v>
      </c>
      <c r="AT21" s="36">
        <v>1822.15111315585</v>
      </c>
      <c r="AU21" s="36">
        <v>272.25529464085201</v>
      </c>
      <c r="AV21" s="36">
        <v>20.0430189882048</v>
      </c>
      <c r="AW21" s="36">
        <v>245.45849000788701</v>
      </c>
      <c r="AX21" s="36">
        <v>31.8100283567208</v>
      </c>
      <c r="AY21" s="36">
        <v>192.73873245972101</v>
      </c>
      <c r="AZ21" s="36">
        <v>38.035097627545802</v>
      </c>
      <c r="BA21" s="36">
        <v>103.061165935633</v>
      </c>
      <c r="BB21" s="36">
        <v>12.880431621407</v>
      </c>
      <c r="BC21" s="36">
        <v>67.399959482246004</v>
      </c>
      <c r="BD21" s="36">
        <v>7.1581706538576801</v>
      </c>
      <c r="BE21" s="36">
        <v>0.794965296892995</v>
      </c>
      <c r="BF21" s="36">
        <v>294.25412832347098</v>
      </c>
      <c r="BG21" s="36">
        <v>14.674008948719599</v>
      </c>
    </row>
    <row r="22" spans="1:59" x14ac:dyDescent="0.25">
      <c r="A22" s="14">
        <v>19</v>
      </c>
      <c r="B22" s="14" t="s">
        <v>622</v>
      </c>
      <c r="C22" s="36">
        <v>461.24422621372798</v>
      </c>
      <c r="D22" s="36">
        <v>339.97066474929602</v>
      </c>
      <c r="E22" s="36">
        <v>358.60379548458098</v>
      </c>
      <c r="F22" s="36">
        <v>35209.752622773303</v>
      </c>
      <c r="G22" s="36">
        <v>19173.942460424401</v>
      </c>
      <c r="H22" s="36">
        <v>17735.020035453799</v>
      </c>
      <c r="I22" s="36">
        <v>74783.102169396996</v>
      </c>
      <c r="J22" s="36">
        <v>293175.856087077</v>
      </c>
      <c r="K22" s="36">
        <v>295010.04699203197</v>
      </c>
      <c r="L22" s="36">
        <v>35.109207552946103</v>
      </c>
      <c r="M22" s="36">
        <v>486.29464305699901</v>
      </c>
      <c r="N22" s="36">
        <v>456.49118803620399</v>
      </c>
      <c r="O22" s="36">
        <v>334.84968617885499</v>
      </c>
      <c r="P22" s="36">
        <v>2981.3841173467499</v>
      </c>
      <c r="Q22" s="36">
        <v>51953.426545422401</v>
      </c>
      <c r="R22" s="36">
        <v>52858</v>
      </c>
      <c r="S22" s="36">
        <v>485.32674343267598</v>
      </c>
      <c r="T22" s="36">
        <v>130.83493676067101</v>
      </c>
      <c r="U22" s="36">
        <v>144.40598749998401</v>
      </c>
      <c r="V22" s="36">
        <v>482.60643763899401</v>
      </c>
      <c r="W22" s="36">
        <v>603.17708531962103</v>
      </c>
      <c r="X22" s="36">
        <v>24022.318612568699</v>
      </c>
      <c r="Y22" s="36">
        <v>10251.718260063701</v>
      </c>
      <c r="Z22" s="36">
        <v>438.06940241231302</v>
      </c>
      <c r="AA22" s="36">
        <v>176.77099596084599</v>
      </c>
      <c r="AB22" s="36">
        <v>299.218140440318</v>
      </c>
      <c r="AC22" s="36">
        <v>297.06928785019397</v>
      </c>
      <c r="AD22" s="36">
        <v>314.898517544752</v>
      </c>
      <c r="AE22" s="36">
        <v>324.64869301999602</v>
      </c>
      <c r="AF22" s="36">
        <v>477.18657435998102</v>
      </c>
      <c r="AG22" s="36">
        <v>389.30430235858199</v>
      </c>
      <c r="AH22" s="36">
        <v>425.65719327929702</v>
      </c>
      <c r="AI22" s="36">
        <v>355.12483987821099</v>
      </c>
      <c r="AJ22" s="36">
        <v>308.57978756990298</v>
      </c>
      <c r="AK22" s="36">
        <v>255.96703592420599</v>
      </c>
      <c r="AL22" s="36">
        <v>262.34630185813802</v>
      </c>
      <c r="AM22" s="36">
        <v>474.32469577539001</v>
      </c>
      <c r="AN22" s="36">
        <v>399.96977481624901</v>
      </c>
      <c r="AO22" s="36">
        <v>416.67307478545399</v>
      </c>
      <c r="AP22" s="36">
        <v>414.24507024796299</v>
      </c>
      <c r="AQ22" s="36">
        <v>360.87884882537497</v>
      </c>
      <c r="AR22" s="36">
        <v>438.54010401174702</v>
      </c>
      <c r="AS22" s="36">
        <v>438.205688566932</v>
      </c>
      <c r="AT22" s="36">
        <v>421.50924145692801</v>
      </c>
      <c r="AU22" s="36">
        <v>442.73837305626103</v>
      </c>
      <c r="AV22" s="36">
        <v>372.68810624495501</v>
      </c>
      <c r="AW22" s="36">
        <v>431.47616552906197</v>
      </c>
      <c r="AX22" s="36">
        <v>417.393685996236</v>
      </c>
      <c r="AY22" s="36">
        <v>449.39445888808399</v>
      </c>
      <c r="AZ22" s="36">
        <v>427.67399634993001</v>
      </c>
      <c r="BA22" s="36">
        <v>501.47011942003201</v>
      </c>
      <c r="BB22" s="36">
        <v>442.16589230913701</v>
      </c>
      <c r="BC22" s="36">
        <v>453.21957245750701</v>
      </c>
      <c r="BD22" s="36">
        <v>449.10880225531503</v>
      </c>
      <c r="BE22" s="36">
        <v>424.747000538728</v>
      </c>
      <c r="BF22" s="36">
        <v>332.73644802319899</v>
      </c>
      <c r="BG22" s="36">
        <v>456.94281892479398</v>
      </c>
    </row>
    <row r="23" spans="1:59" x14ac:dyDescent="0.25">
      <c r="A23" s="14">
        <v>20</v>
      </c>
      <c r="B23" s="14" t="s">
        <v>515</v>
      </c>
      <c r="C23" s="36">
        <v>416.50556579730198</v>
      </c>
      <c r="D23" s="36">
        <v>245.658213429081</v>
      </c>
      <c r="E23" s="36">
        <v>261.94285813673201</v>
      </c>
      <c r="F23" s="36">
        <v>96705.034343056905</v>
      </c>
      <c r="G23" s="36">
        <v>419.69741101429099</v>
      </c>
      <c r="H23" s="36">
        <v>418.07245281466101</v>
      </c>
      <c r="I23" s="36">
        <v>10346.229003628299</v>
      </c>
      <c r="J23" s="36">
        <v>314733.253417228</v>
      </c>
      <c r="K23" s="36">
        <v>314927.93116206297</v>
      </c>
      <c r="L23" s="36">
        <v>363.93023533054799</v>
      </c>
      <c r="M23" s="36">
        <v>468.76048736164103</v>
      </c>
      <c r="N23" s="36">
        <v>431.99727601338702</v>
      </c>
      <c r="O23" s="36">
        <v>155.58058481680999</v>
      </c>
      <c r="P23" s="36">
        <v>117.208890169398</v>
      </c>
      <c r="Q23" s="36">
        <v>82875.4779754591</v>
      </c>
      <c r="R23" s="36">
        <v>82143.999999999898</v>
      </c>
      <c r="S23" s="36">
        <v>451.75951286263501</v>
      </c>
      <c r="T23" s="36">
        <v>156.05947387540101</v>
      </c>
      <c r="U23" s="36">
        <v>169.130064415677</v>
      </c>
      <c r="V23" s="36">
        <v>420.99347275717201</v>
      </c>
      <c r="W23" s="36">
        <v>396.194333425313</v>
      </c>
      <c r="X23" s="36">
        <v>130.30598705264001</v>
      </c>
      <c r="Y23" s="36">
        <v>74.033191881458094</v>
      </c>
      <c r="Z23" s="36">
        <v>376.25429381297403</v>
      </c>
      <c r="AA23" s="36">
        <v>171.01077237011401</v>
      </c>
      <c r="AB23" s="36">
        <v>293.71530622361001</v>
      </c>
      <c r="AC23" s="36">
        <v>295.43798122053698</v>
      </c>
      <c r="AD23" s="36">
        <v>235.457060291532</v>
      </c>
      <c r="AE23" s="36">
        <v>242.04011742900099</v>
      </c>
      <c r="AF23" s="36">
        <v>342.20959794829702</v>
      </c>
      <c r="AG23" s="36">
        <v>384.54209548517099</v>
      </c>
      <c r="AH23" s="36">
        <v>469.94165370020602</v>
      </c>
      <c r="AI23" s="36">
        <v>420.80891556918101</v>
      </c>
      <c r="AJ23" s="36">
        <v>368.09120033871898</v>
      </c>
      <c r="AK23" s="36">
        <v>270.04045237479301</v>
      </c>
      <c r="AL23" s="36">
        <v>273.37971528649098</v>
      </c>
      <c r="AM23" s="36">
        <v>398.96996267649899</v>
      </c>
      <c r="AN23" s="36">
        <v>382.34062990490099</v>
      </c>
      <c r="AO23" s="36">
        <v>401.39336986875998</v>
      </c>
      <c r="AP23" s="36">
        <v>396.26818959635699</v>
      </c>
      <c r="AQ23" s="36">
        <v>401.48128921879101</v>
      </c>
      <c r="AR23" s="36">
        <v>414.61235461652802</v>
      </c>
      <c r="AS23" s="36">
        <v>401.090350761195</v>
      </c>
      <c r="AT23" s="36">
        <v>394.92172256852803</v>
      </c>
      <c r="AU23" s="36">
        <v>416.22639590097702</v>
      </c>
      <c r="AV23" s="36">
        <v>399.36704826347898</v>
      </c>
      <c r="AW23" s="36">
        <v>392.80452124495798</v>
      </c>
      <c r="AX23" s="36">
        <v>388.07374673649298</v>
      </c>
      <c r="AY23" s="36">
        <v>399.643959070601</v>
      </c>
      <c r="AZ23" s="36">
        <v>407.77231516125198</v>
      </c>
      <c r="BA23" s="36">
        <v>408.31740287500202</v>
      </c>
      <c r="BB23" s="36">
        <v>405.68407578965298</v>
      </c>
      <c r="BC23" s="36">
        <v>415.96141800529102</v>
      </c>
      <c r="BD23" s="36">
        <v>402.98624108097499</v>
      </c>
      <c r="BE23" s="36">
        <v>375.56220564364799</v>
      </c>
      <c r="BF23" s="36">
        <v>414.21024796409699</v>
      </c>
      <c r="BG23" s="36">
        <v>416.63868394253097</v>
      </c>
    </row>
    <row r="24" spans="1:59" x14ac:dyDescent="0.25">
      <c r="A24" s="14">
        <v>21</v>
      </c>
      <c r="B24" s="14" t="s">
        <v>623</v>
      </c>
      <c r="C24" s="36">
        <v>39.189334070598903</v>
      </c>
      <c r="D24" s="36">
        <v>37.770603223524603</v>
      </c>
      <c r="E24" s="36">
        <v>39.338413576205603</v>
      </c>
      <c r="F24" s="36">
        <v>103912.922399545</v>
      </c>
      <c r="G24" s="36">
        <v>81.213164121560098</v>
      </c>
      <c r="H24" s="36">
        <v>73.675680263718405</v>
      </c>
      <c r="I24" s="36">
        <v>11346.3076059385</v>
      </c>
      <c r="J24" s="36">
        <v>343526.46678044199</v>
      </c>
      <c r="K24" s="36">
        <v>344850.85276494903</v>
      </c>
      <c r="L24" s="36">
        <v>52.878085438851599</v>
      </c>
      <c r="M24" s="36">
        <v>412.162138615196</v>
      </c>
      <c r="N24" s="36">
        <v>434.250514874918</v>
      </c>
      <c r="O24" s="36">
        <v>116.420677024094</v>
      </c>
      <c r="P24" s="36">
        <v>63.393199619775402</v>
      </c>
      <c r="Q24" s="36">
        <v>84086.303015807003</v>
      </c>
      <c r="R24" s="36">
        <v>85001.999999999898</v>
      </c>
      <c r="S24" s="36">
        <v>42.0862102555216</v>
      </c>
      <c r="T24" s="36">
        <v>40.689152596627999</v>
      </c>
      <c r="U24" s="36">
        <v>46.162697180740402</v>
      </c>
      <c r="V24" s="36">
        <v>39.834361496217198</v>
      </c>
      <c r="W24" s="36">
        <v>38.033030326145003</v>
      </c>
      <c r="X24" s="36">
        <v>79.127185179860703</v>
      </c>
      <c r="Y24" s="36">
        <v>48.411219818594503</v>
      </c>
      <c r="Z24" s="36">
        <v>35.420597221926599</v>
      </c>
      <c r="AA24" s="36">
        <v>55.987440924734202</v>
      </c>
      <c r="AB24" s="36">
        <v>38.818281104210499</v>
      </c>
      <c r="AC24" s="36">
        <v>38.835692093594403</v>
      </c>
      <c r="AD24" s="36">
        <v>37.372839996724601</v>
      </c>
      <c r="AE24" s="36">
        <v>38.312658621990998</v>
      </c>
      <c r="AF24" s="36">
        <v>36.3775015711864</v>
      </c>
      <c r="AG24" s="36">
        <v>30.832067363478998</v>
      </c>
      <c r="AH24" s="36">
        <v>77.276626564507595</v>
      </c>
      <c r="AI24" s="36">
        <v>37.494770168819201</v>
      </c>
      <c r="AJ24" s="36">
        <v>38.764006293766997</v>
      </c>
      <c r="AK24" s="36">
        <v>37.3974711314929</v>
      </c>
      <c r="AL24" s="36">
        <v>37.837872578425703</v>
      </c>
      <c r="AM24" s="36">
        <v>37.318801458706602</v>
      </c>
      <c r="AN24" s="36">
        <v>36.949718492622701</v>
      </c>
      <c r="AO24" s="36">
        <v>38.015956809042997</v>
      </c>
      <c r="AP24" s="36">
        <v>37.827333223815103</v>
      </c>
      <c r="AQ24" s="36">
        <v>34.571626433622299</v>
      </c>
      <c r="AR24" s="36">
        <v>37.355750778090602</v>
      </c>
      <c r="AS24" s="36">
        <v>35.757166920485602</v>
      </c>
      <c r="AT24" s="36">
        <v>34.7792178220461</v>
      </c>
      <c r="AU24" s="36">
        <v>36.613439640043097</v>
      </c>
      <c r="AV24" s="36">
        <v>33.625237543709801</v>
      </c>
      <c r="AW24" s="36">
        <v>35.4915947751375</v>
      </c>
      <c r="AX24" s="36">
        <v>34.759958310354101</v>
      </c>
      <c r="AY24" s="36">
        <v>34.597094891189002</v>
      </c>
      <c r="AZ24" s="36">
        <v>36.243188968614497</v>
      </c>
      <c r="BA24" s="36">
        <v>36.010516426720798</v>
      </c>
      <c r="BB24" s="36">
        <v>36.255169358739202</v>
      </c>
      <c r="BC24" s="36">
        <v>37.5098711034871</v>
      </c>
      <c r="BD24" s="36">
        <v>35.178145193878599</v>
      </c>
      <c r="BE24" s="36">
        <v>36.811791315068398</v>
      </c>
      <c r="BF24" s="36">
        <v>35.491245966885799</v>
      </c>
      <c r="BG24" s="36">
        <v>35.260824853948101</v>
      </c>
    </row>
    <row r="25" spans="1:59" x14ac:dyDescent="0.25">
      <c r="A25" s="14">
        <v>22</v>
      </c>
      <c r="B25" s="14" t="s">
        <v>624</v>
      </c>
      <c r="C25" s="36">
        <v>3.2909608911930599</v>
      </c>
      <c r="D25" s="36">
        <v>36.2565013865255</v>
      </c>
      <c r="E25" s="36">
        <v>20.2229498347026</v>
      </c>
      <c r="F25" s="36">
        <v>1528.09543287366</v>
      </c>
      <c r="G25" s="36">
        <v>337.780584565109</v>
      </c>
      <c r="H25" s="36">
        <v>313.569628321322</v>
      </c>
      <c r="I25" s="36">
        <v>1767.2597856211601</v>
      </c>
      <c r="J25" s="36">
        <v>598.79074063271605</v>
      </c>
      <c r="K25" s="36">
        <v>588.84173956914105</v>
      </c>
      <c r="L25" s="36">
        <v>164345.99342833899</v>
      </c>
      <c r="M25" s="36">
        <v>157.22436047119999</v>
      </c>
      <c r="N25" s="36">
        <v>156.609851918299</v>
      </c>
      <c r="O25" s="36">
        <v>53.585043260631998</v>
      </c>
      <c r="P25" s="36">
        <v>3.7130717154924602</v>
      </c>
      <c r="Q25" s="36">
        <v>354576.43736941298</v>
      </c>
      <c r="R25" s="36">
        <v>338262</v>
      </c>
      <c r="S25" s="36">
        <v>8.6752884660479204</v>
      </c>
      <c r="T25" s="36">
        <v>57.756534278065999</v>
      </c>
      <c r="U25" s="36">
        <v>64.484051061586797</v>
      </c>
      <c r="V25" s="36">
        <v>8.1265882101224705</v>
      </c>
      <c r="W25" s="36">
        <v>44.020494921364303</v>
      </c>
      <c r="X25" s="36">
        <v>56.387958249872803</v>
      </c>
      <c r="Y25" s="36">
        <v>70.022597972848104</v>
      </c>
      <c r="Z25" s="36">
        <v>44.095174439559301</v>
      </c>
      <c r="AA25" s="36">
        <v>15.839646588129501</v>
      </c>
      <c r="AB25" s="36">
        <v>62.911749191655502</v>
      </c>
      <c r="AC25" s="36">
        <v>65.702399015287995</v>
      </c>
      <c r="AD25" s="36">
        <v>55.903963420941402</v>
      </c>
      <c r="AE25" s="36">
        <v>54.8076857994918</v>
      </c>
      <c r="AF25" s="36">
        <v>51.784037725645803</v>
      </c>
      <c r="AG25" s="36">
        <v>6.6208504488041997E-2</v>
      </c>
      <c r="AH25" s="36">
        <v>476.27229913089099</v>
      </c>
      <c r="AI25" s="36">
        <v>78.986949625187506</v>
      </c>
      <c r="AJ25" s="36">
        <v>15.297118606614299</v>
      </c>
      <c r="AK25" s="36">
        <v>29.818389906945001</v>
      </c>
      <c r="AL25" s="36">
        <v>29.889497691514499</v>
      </c>
      <c r="AM25" s="36">
        <v>9.9535848445568504</v>
      </c>
      <c r="AN25" s="36">
        <v>91.655317816521404</v>
      </c>
      <c r="AO25" s="36">
        <v>95.0382044902058</v>
      </c>
      <c r="AP25" s="36">
        <v>94.677235296179305</v>
      </c>
      <c r="AQ25" s="36">
        <v>78.3470210219931</v>
      </c>
      <c r="AR25" s="36">
        <v>80.495559734692804</v>
      </c>
      <c r="AS25" s="36">
        <v>78.102240431363498</v>
      </c>
      <c r="AT25" s="36">
        <v>78.385038498414701</v>
      </c>
      <c r="AU25" s="36">
        <v>76.663805523527998</v>
      </c>
      <c r="AV25" s="36">
        <v>7.5178988277636503</v>
      </c>
      <c r="AW25" s="36">
        <v>4.2922820436895597</v>
      </c>
      <c r="AX25" s="36">
        <v>7.0969330882122703</v>
      </c>
      <c r="AY25" s="36">
        <v>37.176036301291198</v>
      </c>
      <c r="AZ25" s="36">
        <v>7.5278111092447002</v>
      </c>
      <c r="BA25" s="36">
        <v>14.6737682096675</v>
      </c>
      <c r="BB25" s="36">
        <v>4.0097542526191496</v>
      </c>
      <c r="BC25" s="36">
        <v>15.167669179664401</v>
      </c>
      <c r="BD25" s="36">
        <v>4.2038126518756398</v>
      </c>
      <c r="BE25" s="36">
        <v>91.770314245050699</v>
      </c>
      <c r="BF25" s="36">
        <v>36.016271469731002</v>
      </c>
      <c r="BG25" s="36">
        <v>12.529753019538299</v>
      </c>
    </row>
    <row r="26" spans="1:59" x14ac:dyDescent="0.25">
      <c r="A26" s="14">
        <v>23</v>
      </c>
      <c r="B26" s="14" t="s">
        <v>625</v>
      </c>
      <c r="C26" s="36">
        <v>5.5619847810873297</v>
      </c>
      <c r="D26" s="36">
        <v>12.449789458470301</v>
      </c>
      <c r="E26" s="36">
        <v>14.966966789318899</v>
      </c>
      <c r="F26" s="36">
        <v>614.62316417620298</v>
      </c>
      <c r="G26" s="36">
        <v>568.35889253106097</v>
      </c>
      <c r="H26" s="36">
        <v>511.65812198726098</v>
      </c>
      <c r="I26" s="36">
        <v>166.499817760144</v>
      </c>
      <c r="J26" s="36">
        <v>1704.02916331597</v>
      </c>
      <c r="K26" s="36">
        <v>1896.50840756405</v>
      </c>
      <c r="L26" s="36">
        <v>257677.00890270501</v>
      </c>
      <c r="M26" s="36">
        <v>298.182993480211</v>
      </c>
      <c r="N26" s="36">
        <v>154.32388997268001</v>
      </c>
      <c r="O26" s="36">
        <v>237.27773566895601</v>
      </c>
      <c r="P26" s="36">
        <v>5.9428147363450101</v>
      </c>
      <c r="Q26" s="36">
        <v>414479.23277715401</v>
      </c>
      <c r="R26" s="36">
        <v>395000</v>
      </c>
      <c r="S26" s="36">
        <v>1.0254469069966199</v>
      </c>
      <c r="T26" s="36">
        <v>25.053121865403899</v>
      </c>
      <c r="U26" s="36">
        <v>13.1032724907157</v>
      </c>
      <c r="V26" s="36">
        <v>0.77762025120841105</v>
      </c>
      <c r="W26" s="36">
        <v>465.33367832204601</v>
      </c>
      <c r="X26" s="36">
        <v>404.20920597465403</v>
      </c>
      <c r="Y26" s="36">
        <v>256.29404740927799</v>
      </c>
      <c r="Z26" s="36">
        <v>3.3925206853501502</v>
      </c>
      <c r="AA26" s="36">
        <v>2.45012246209135</v>
      </c>
      <c r="AB26" s="36">
        <v>9.3392908812161703</v>
      </c>
      <c r="AC26" s="36">
        <v>7.7988186239843902</v>
      </c>
      <c r="AD26" s="36">
        <v>4.6343311292475704</v>
      </c>
      <c r="AE26" s="36">
        <v>4.38709597254757</v>
      </c>
      <c r="AF26" s="36">
        <v>7.6175151372804004</v>
      </c>
      <c r="AG26" s="36">
        <v>0.45678162222227298</v>
      </c>
      <c r="AH26" s="36">
        <v>615.39677609553598</v>
      </c>
      <c r="AI26" s="36">
        <v>221.78508051380999</v>
      </c>
      <c r="AJ26" s="36">
        <v>1.2782385809038399</v>
      </c>
      <c r="AK26" s="36">
        <v>6.0995817477256304</v>
      </c>
      <c r="AL26" s="36">
        <v>6.1932150467731999</v>
      </c>
      <c r="AM26" s="36">
        <v>1.0705563164412799</v>
      </c>
      <c r="AN26" s="36">
        <v>19.213369335214601</v>
      </c>
      <c r="AO26" s="36">
        <v>2.7938943573123902</v>
      </c>
      <c r="AP26" s="36">
        <v>5.8528177426738797</v>
      </c>
      <c r="AQ26" s="36">
        <v>155.72699418965399</v>
      </c>
      <c r="AR26" s="36">
        <v>657.63431408624899</v>
      </c>
      <c r="AS26" s="36">
        <v>83.543623950717802</v>
      </c>
      <c r="AT26" s="36">
        <v>370.04784308414497</v>
      </c>
      <c r="AU26" s="36">
        <v>80.381562733403101</v>
      </c>
      <c r="AV26" s="36">
        <v>18.482987650373101</v>
      </c>
      <c r="AW26" s="36">
        <v>75.140369580329704</v>
      </c>
      <c r="AX26" s="36">
        <v>8.6070448535867694</v>
      </c>
      <c r="AY26" s="36">
        <v>45.640618872759298</v>
      </c>
      <c r="AZ26" s="36">
        <v>7.8376190796232201</v>
      </c>
      <c r="BA26" s="36">
        <v>17.877675606602999</v>
      </c>
      <c r="BB26" s="36">
        <v>1.9378598857545399</v>
      </c>
      <c r="BC26" s="36">
        <v>10.163342065440499</v>
      </c>
      <c r="BD26" s="36">
        <v>1.33268846277471</v>
      </c>
      <c r="BE26" s="36">
        <v>31.3157238344794</v>
      </c>
      <c r="BF26" s="36">
        <v>1.4942745687890699</v>
      </c>
      <c r="BG26" s="36">
        <v>1.6418816491246</v>
      </c>
    </row>
    <row r="27" spans="1:59" x14ac:dyDescent="0.25">
      <c r="A27" s="14">
        <v>24</v>
      </c>
      <c r="B27" s="14" t="s">
        <v>626</v>
      </c>
      <c r="C27" s="36">
        <v>12.485779037613099</v>
      </c>
      <c r="D27" s="36">
        <v>24.689425239873</v>
      </c>
      <c r="E27" s="36">
        <v>26.881677952462798</v>
      </c>
      <c r="F27" s="36">
        <v>1830.2621861679099</v>
      </c>
      <c r="G27" s="36">
        <v>78.976951878669794</v>
      </c>
      <c r="H27" s="36">
        <v>69.855433207537203</v>
      </c>
      <c r="I27" s="36">
        <v>17.466679590714701</v>
      </c>
      <c r="J27" s="36">
        <v>2247.9206623718401</v>
      </c>
      <c r="K27" s="36">
        <v>2326.6732839152601</v>
      </c>
      <c r="L27" s="36">
        <v>181554.26306765899</v>
      </c>
      <c r="M27" s="36">
        <v>769.84512600703704</v>
      </c>
      <c r="N27" s="36">
        <v>737.39044540758596</v>
      </c>
      <c r="O27" s="36">
        <v>672.13227733711403</v>
      </c>
      <c r="P27" s="36">
        <v>1.3393609035538101</v>
      </c>
      <c r="Q27" s="36">
        <v>403829.80514833698</v>
      </c>
      <c r="R27" s="36">
        <v>390000</v>
      </c>
      <c r="S27" s="36">
        <v>0.40420577439775301</v>
      </c>
      <c r="T27" s="36">
        <v>2.2117814439980998</v>
      </c>
      <c r="U27" s="36">
        <v>0.451822569695079</v>
      </c>
      <c r="V27" s="36">
        <v>45.507850906574802</v>
      </c>
      <c r="W27" s="36">
        <v>93.956669731504206</v>
      </c>
      <c r="X27" s="36">
        <v>60.649966719489498</v>
      </c>
      <c r="Y27" s="36">
        <v>74.913955343118403</v>
      </c>
      <c r="Z27" s="36">
        <v>0.162637033248718</v>
      </c>
      <c r="AA27" s="36">
        <v>9.6880101263407001E-2</v>
      </c>
      <c r="AB27" s="36">
        <v>9.0988195760876994E-2</v>
      </c>
      <c r="AC27" s="36">
        <v>0.21735694864288699</v>
      </c>
      <c r="AD27" s="36">
        <v>0.85522881752782398</v>
      </c>
      <c r="AE27" s="36">
        <v>0.76013106435818401</v>
      </c>
      <c r="AF27" s="36">
        <v>1275.94878677724</v>
      </c>
      <c r="AG27" s="36">
        <v>0.15629649732262099</v>
      </c>
      <c r="AH27" s="36">
        <v>509.23514449773802</v>
      </c>
      <c r="AI27" s="36">
        <v>1161.1553183613901</v>
      </c>
      <c r="AJ27" s="36">
        <v>1.33323087506853</v>
      </c>
      <c r="AK27" s="36">
        <v>5.9904283574646999E-2</v>
      </c>
      <c r="AL27" s="36">
        <v>5.5715355857540998E-2</v>
      </c>
      <c r="AM27" s="36">
        <v>0.17624176396882499</v>
      </c>
      <c r="AN27" s="36">
        <v>151.59983547864601</v>
      </c>
      <c r="AO27" s="36">
        <v>2.0363105022404899</v>
      </c>
      <c r="AP27" s="36">
        <v>30.759152814141601</v>
      </c>
      <c r="AQ27" s="36">
        <v>4643.9716755662002</v>
      </c>
      <c r="AR27" s="36">
        <v>6054.6645803131296</v>
      </c>
      <c r="AS27" s="36">
        <v>520.78513408852405</v>
      </c>
      <c r="AT27" s="36">
        <v>1799.97724304591</v>
      </c>
      <c r="AU27" s="36">
        <v>275.41814899335498</v>
      </c>
      <c r="AV27" s="36">
        <v>19.822286713332499</v>
      </c>
      <c r="AW27" s="36">
        <v>252.88319774912799</v>
      </c>
      <c r="AX27" s="36">
        <v>32.213758500556096</v>
      </c>
      <c r="AY27" s="36">
        <v>193.79795642323799</v>
      </c>
      <c r="AZ27" s="36">
        <v>38.032402124142003</v>
      </c>
      <c r="BA27" s="36">
        <v>103.112294529976</v>
      </c>
      <c r="BB27" s="36">
        <v>12.9702808375672</v>
      </c>
      <c r="BC27" s="36">
        <v>67.927975882543194</v>
      </c>
      <c r="BD27" s="36">
        <v>7.1873176381624901</v>
      </c>
      <c r="BE27" s="36">
        <v>0.82761121579548902</v>
      </c>
      <c r="BF27" s="36">
        <v>297.59993347572902</v>
      </c>
      <c r="BG27" s="36">
        <v>15.055080492775399</v>
      </c>
    </row>
    <row r="28" spans="1:59" x14ac:dyDescent="0.25">
      <c r="A28" s="14">
        <v>25</v>
      </c>
      <c r="B28" s="14" t="s">
        <v>627</v>
      </c>
      <c r="C28" s="36">
        <v>425.21861313665198</v>
      </c>
      <c r="D28" s="36">
        <v>300.06968477777798</v>
      </c>
      <c r="E28" s="36">
        <v>316.25500634733299</v>
      </c>
      <c r="F28" s="36">
        <v>32500.847190316599</v>
      </c>
      <c r="G28" s="36">
        <v>18333.381593403999</v>
      </c>
      <c r="H28" s="36">
        <v>17007.192456365101</v>
      </c>
      <c r="I28" s="36">
        <v>73062.632544427499</v>
      </c>
      <c r="J28" s="36">
        <v>278315.87213167403</v>
      </c>
      <c r="K28" s="36">
        <v>271254.860235359</v>
      </c>
      <c r="L28" s="36">
        <v>40.4948437942585</v>
      </c>
      <c r="M28" s="36">
        <v>422.43475140373403</v>
      </c>
      <c r="N28" s="36">
        <v>390.82302988006097</v>
      </c>
      <c r="O28" s="36">
        <v>334.58701811408201</v>
      </c>
      <c r="P28" s="36">
        <v>2771.0511634845898</v>
      </c>
      <c r="Q28" s="36">
        <v>52784.919464479601</v>
      </c>
      <c r="R28" s="36">
        <v>52858</v>
      </c>
      <c r="S28" s="36">
        <v>483.18782126077201</v>
      </c>
      <c r="T28" s="36">
        <v>132.71399677753101</v>
      </c>
      <c r="U28" s="36">
        <v>141.016838514028</v>
      </c>
      <c r="V28" s="36">
        <v>459.248349463897</v>
      </c>
      <c r="W28" s="36">
        <v>586.42909437302501</v>
      </c>
      <c r="X28" s="36">
        <v>22597.169486111499</v>
      </c>
      <c r="Y28" s="36">
        <v>13563.4487425185</v>
      </c>
      <c r="Z28" s="36">
        <v>413.86123925090999</v>
      </c>
      <c r="AA28" s="36">
        <v>165.459964313331</v>
      </c>
      <c r="AB28" s="36">
        <v>276.11011705094103</v>
      </c>
      <c r="AC28" s="36">
        <v>272.414450397753</v>
      </c>
      <c r="AD28" s="36">
        <v>293.99742782765497</v>
      </c>
      <c r="AE28" s="36">
        <v>305.45797211764301</v>
      </c>
      <c r="AF28" s="36">
        <v>445.95099202216898</v>
      </c>
      <c r="AG28" s="36">
        <v>374.26673377184602</v>
      </c>
      <c r="AH28" s="36">
        <v>441.600405112148</v>
      </c>
      <c r="AI28" s="36">
        <v>365.59173360659702</v>
      </c>
      <c r="AJ28" s="36">
        <v>315.38603798645403</v>
      </c>
      <c r="AK28" s="36">
        <v>247.71585065484101</v>
      </c>
      <c r="AL28" s="36">
        <v>252.88310672833001</v>
      </c>
      <c r="AM28" s="36">
        <v>459.27371217941197</v>
      </c>
      <c r="AN28" s="36">
        <v>427.81684910529498</v>
      </c>
      <c r="AO28" s="36">
        <v>448.19199819772598</v>
      </c>
      <c r="AP28" s="36">
        <v>439.57955401390899</v>
      </c>
      <c r="AQ28" s="36">
        <v>384.55698799523401</v>
      </c>
      <c r="AR28" s="36">
        <v>445.90754084461997</v>
      </c>
      <c r="AS28" s="36">
        <v>475.61161749782599</v>
      </c>
      <c r="AT28" s="36">
        <v>451.06553480277199</v>
      </c>
      <c r="AU28" s="36">
        <v>471.14516419210099</v>
      </c>
      <c r="AV28" s="36">
        <v>403.46761987506102</v>
      </c>
      <c r="AW28" s="36">
        <v>464.07587308624397</v>
      </c>
      <c r="AX28" s="36">
        <v>446.84006520296401</v>
      </c>
      <c r="AY28" s="36">
        <v>489.830724229444</v>
      </c>
      <c r="AZ28" s="36">
        <v>457.82989077846003</v>
      </c>
      <c r="BA28" s="36">
        <v>538.60799279470598</v>
      </c>
      <c r="BB28" s="36">
        <v>477.46685826530501</v>
      </c>
      <c r="BC28" s="36">
        <v>489.49116149501998</v>
      </c>
      <c r="BD28" s="36">
        <v>476.97447427169101</v>
      </c>
      <c r="BE28" s="36">
        <v>409.99451082400799</v>
      </c>
      <c r="BF28" s="36">
        <v>366.02424335308501</v>
      </c>
      <c r="BG28" s="36">
        <v>478.58691024792</v>
      </c>
    </row>
    <row r="29" spans="1:59" x14ac:dyDescent="0.25">
      <c r="A29" s="14">
        <v>26</v>
      </c>
      <c r="B29" s="14" t="s">
        <v>516</v>
      </c>
      <c r="C29" s="36">
        <v>403.67423305769597</v>
      </c>
      <c r="D29" s="36">
        <v>229.372576312131</v>
      </c>
      <c r="E29" s="36">
        <v>240.052101994899</v>
      </c>
      <c r="F29" s="36">
        <v>94506.2687334027</v>
      </c>
      <c r="G29" s="36">
        <v>414.57349558187798</v>
      </c>
      <c r="H29" s="36">
        <v>396.09807957708102</v>
      </c>
      <c r="I29" s="36">
        <v>10097.9066070757</v>
      </c>
      <c r="J29" s="36">
        <v>304367.90132564399</v>
      </c>
      <c r="K29" s="36">
        <v>304320.662470098</v>
      </c>
      <c r="L29" s="36">
        <v>354.56611354993998</v>
      </c>
      <c r="M29" s="36">
        <v>449.093482892076</v>
      </c>
      <c r="N29" s="36">
        <v>396.222571912972</v>
      </c>
      <c r="O29" s="36">
        <v>162.58917288964</v>
      </c>
      <c r="P29" s="36">
        <v>112.059094972477</v>
      </c>
      <c r="Q29" s="36">
        <v>81361.411546895702</v>
      </c>
      <c r="R29" s="36">
        <v>82143.999999999898</v>
      </c>
      <c r="S29" s="36">
        <v>445.534570174377</v>
      </c>
      <c r="T29" s="36">
        <v>161.77802113765</v>
      </c>
      <c r="U29" s="36">
        <v>174.41375052865999</v>
      </c>
      <c r="V29" s="36">
        <v>421.67959149961001</v>
      </c>
      <c r="W29" s="36">
        <v>395.419207198246</v>
      </c>
      <c r="X29" s="36">
        <v>136.58566655988901</v>
      </c>
      <c r="Y29" s="36">
        <v>90.750137054986396</v>
      </c>
      <c r="Z29" s="36">
        <v>369.11849932035699</v>
      </c>
      <c r="AA29" s="36">
        <v>164.44480082504799</v>
      </c>
      <c r="AB29" s="36">
        <v>285.39132219536498</v>
      </c>
      <c r="AC29" s="36">
        <v>284.28590926383799</v>
      </c>
      <c r="AD29" s="36">
        <v>240.82721348336599</v>
      </c>
      <c r="AE29" s="36">
        <v>249.726740691651</v>
      </c>
      <c r="AF29" s="36">
        <v>348.46482006662802</v>
      </c>
      <c r="AG29" s="36">
        <v>386.74675532623797</v>
      </c>
      <c r="AH29" s="36">
        <v>479.101707764396</v>
      </c>
      <c r="AI29" s="36">
        <v>427.05050974927099</v>
      </c>
      <c r="AJ29" s="36">
        <v>369.90234910464602</v>
      </c>
      <c r="AK29" s="36">
        <v>280.39875939016002</v>
      </c>
      <c r="AL29" s="36">
        <v>281.84207743008</v>
      </c>
      <c r="AM29" s="36">
        <v>407.54178633747699</v>
      </c>
      <c r="AN29" s="36">
        <v>404.14420284664402</v>
      </c>
      <c r="AO29" s="36">
        <v>425.43710584630401</v>
      </c>
      <c r="AP29" s="36">
        <v>430.62495267657403</v>
      </c>
      <c r="AQ29" s="36">
        <v>418.99529734676997</v>
      </c>
      <c r="AR29" s="36">
        <v>435.93980568871802</v>
      </c>
      <c r="AS29" s="36">
        <v>421.25513524190598</v>
      </c>
      <c r="AT29" s="36">
        <v>414.57998552380798</v>
      </c>
      <c r="AU29" s="36">
        <v>434.43426973988801</v>
      </c>
      <c r="AV29" s="36">
        <v>419.61223631040502</v>
      </c>
      <c r="AW29" s="36">
        <v>410.63905293029097</v>
      </c>
      <c r="AX29" s="36">
        <v>404.53295894154598</v>
      </c>
      <c r="AY29" s="36">
        <v>416.60510731957402</v>
      </c>
      <c r="AZ29" s="36">
        <v>426.22297791438598</v>
      </c>
      <c r="BA29" s="36">
        <v>428.49666796989698</v>
      </c>
      <c r="BB29" s="36">
        <v>420.41035547162102</v>
      </c>
      <c r="BC29" s="36">
        <v>434.67688102347398</v>
      </c>
      <c r="BD29" s="36">
        <v>420.79802671784103</v>
      </c>
      <c r="BE29" s="36">
        <v>401.37494820993197</v>
      </c>
      <c r="BF29" s="36">
        <v>443.34815343938999</v>
      </c>
      <c r="BG29" s="36">
        <v>449.15824584727898</v>
      </c>
    </row>
    <row r="30" spans="1:59" x14ac:dyDescent="0.25">
      <c r="A30" s="14">
        <v>27</v>
      </c>
      <c r="B30" s="14" t="s">
        <v>628</v>
      </c>
      <c r="C30" s="36">
        <v>47.342255082114598</v>
      </c>
      <c r="D30" s="36">
        <v>33.658270085655602</v>
      </c>
      <c r="E30" s="36">
        <v>33.626255335242703</v>
      </c>
      <c r="F30" s="36">
        <v>103103.238632533</v>
      </c>
      <c r="G30" s="36">
        <v>75.0070863875914</v>
      </c>
      <c r="H30" s="36">
        <v>74.032993286558593</v>
      </c>
      <c r="I30" s="36">
        <v>11066.2773764871</v>
      </c>
      <c r="J30" s="36">
        <v>333780.38152709702</v>
      </c>
      <c r="K30" s="36">
        <v>335217.91959367198</v>
      </c>
      <c r="L30" s="36">
        <v>47.633907500470002</v>
      </c>
      <c r="M30" s="36">
        <v>366.59948478089302</v>
      </c>
      <c r="N30" s="36">
        <v>349.25863965297299</v>
      </c>
      <c r="O30" s="36">
        <v>127.579516493421</v>
      </c>
      <c r="P30" s="36">
        <v>79.572291367794506</v>
      </c>
      <c r="Q30" s="36">
        <v>84420.026444561998</v>
      </c>
      <c r="R30" s="36">
        <v>85001.999999999898</v>
      </c>
      <c r="S30" s="36">
        <v>40.735884793935298</v>
      </c>
      <c r="T30" s="36">
        <v>48.437885130671901</v>
      </c>
      <c r="U30" s="36">
        <v>44.953424000665102</v>
      </c>
      <c r="V30" s="36">
        <v>38.439248110407704</v>
      </c>
      <c r="W30" s="36">
        <v>38.461435246997901</v>
      </c>
      <c r="X30" s="36">
        <v>37.2224882400279</v>
      </c>
      <c r="Y30" s="36">
        <v>58.155953550506297</v>
      </c>
      <c r="Z30" s="36">
        <v>34.627255775684297</v>
      </c>
      <c r="AA30" s="36">
        <v>29.022868087014199</v>
      </c>
      <c r="AB30" s="36">
        <v>37.270114877501101</v>
      </c>
      <c r="AC30" s="36">
        <v>35.284051908802702</v>
      </c>
      <c r="AD30" s="36">
        <v>40.313646473615499</v>
      </c>
      <c r="AE30" s="36">
        <v>38.253075087680401</v>
      </c>
      <c r="AF30" s="36">
        <v>37.342758426040298</v>
      </c>
      <c r="AG30" s="36">
        <v>31.452063497512899</v>
      </c>
      <c r="AH30" s="36">
        <v>78.208346073514505</v>
      </c>
      <c r="AI30" s="36">
        <v>37.969628181170499</v>
      </c>
      <c r="AJ30" s="36">
        <v>37.474216839120103</v>
      </c>
      <c r="AK30" s="36">
        <v>38.694872730846498</v>
      </c>
      <c r="AL30" s="36">
        <v>38.624607750887797</v>
      </c>
      <c r="AM30" s="36">
        <v>38.353477764074299</v>
      </c>
      <c r="AN30" s="36">
        <v>39.853192777382901</v>
      </c>
      <c r="AO30" s="36">
        <v>39.853836649225897</v>
      </c>
      <c r="AP30" s="36">
        <v>41.273211639633097</v>
      </c>
      <c r="AQ30" s="36">
        <v>36.188195138836598</v>
      </c>
      <c r="AR30" s="36">
        <v>38.895041476710297</v>
      </c>
      <c r="AS30" s="36">
        <v>37.654250179798197</v>
      </c>
      <c r="AT30" s="36">
        <v>36.131464265753898</v>
      </c>
      <c r="AU30" s="36">
        <v>38.690906516955103</v>
      </c>
      <c r="AV30" s="36">
        <v>35.463373734259797</v>
      </c>
      <c r="AW30" s="36">
        <v>37.331700179545599</v>
      </c>
      <c r="AX30" s="36">
        <v>36.464844124412103</v>
      </c>
      <c r="AY30" s="36">
        <v>36.7191120746051</v>
      </c>
      <c r="AZ30" s="36">
        <v>38.862378820564402</v>
      </c>
      <c r="BA30" s="36">
        <v>38.8112956455793</v>
      </c>
      <c r="BB30" s="36">
        <v>38.8212520742319</v>
      </c>
      <c r="BC30" s="36">
        <v>40.039792260190303</v>
      </c>
      <c r="BD30" s="36">
        <v>37.426135706533003</v>
      </c>
      <c r="BE30" s="36">
        <v>38.952342889180201</v>
      </c>
      <c r="BF30" s="36">
        <v>38.765490125952198</v>
      </c>
      <c r="BG30" s="36">
        <v>38.252623182591599</v>
      </c>
    </row>
    <row r="31" spans="1:59" x14ac:dyDescent="0.25">
      <c r="A31" s="14">
        <v>28</v>
      </c>
      <c r="B31" s="14" t="s">
        <v>629</v>
      </c>
      <c r="C31" s="36">
        <v>3.7108978278533802</v>
      </c>
      <c r="D31" s="36">
        <v>18.334838203671602</v>
      </c>
      <c r="E31" s="36">
        <v>18.511284999300099</v>
      </c>
      <c r="F31" s="36">
        <v>1481.1168024477699</v>
      </c>
      <c r="G31" s="36">
        <v>339.078165622374</v>
      </c>
      <c r="H31" s="36">
        <v>312.692640708922</v>
      </c>
      <c r="I31" s="36">
        <v>1678.6478646305</v>
      </c>
      <c r="J31" s="36">
        <v>205.311271442623</v>
      </c>
      <c r="K31" s="36">
        <v>394.75025421253702</v>
      </c>
      <c r="L31" s="36">
        <v>162749.62741329099</v>
      </c>
      <c r="M31" s="36">
        <v>138.656694672143</v>
      </c>
      <c r="N31" s="36">
        <v>139.65974617132699</v>
      </c>
      <c r="O31" s="36">
        <v>54.187280553037901</v>
      </c>
      <c r="P31" s="36">
        <v>3.2762929574883799</v>
      </c>
      <c r="Q31" s="36">
        <v>351643.74332543497</v>
      </c>
      <c r="R31" s="36">
        <v>338262</v>
      </c>
      <c r="S31" s="36">
        <v>8.7394639041416404</v>
      </c>
      <c r="T31" s="36">
        <v>56.399720267006998</v>
      </c>
      <c r="U31" s="36">
        <v>53.234671240037997</v>
      </c>
      <c r="V31" s="36">
        <v>8.1784358178652692</v>
      </c>
      <c r="W31" s="36">
        <v>44.669401325126003</v>
      </c>
      <c r="X31" s="36">
        <v>55.075378202418001</v>
      </c>
      <c r="Y31" s="36">
        <v>61.8471579299434</v>
      </c>
      <c r="Z31" s="36">
        <v>43.810190503101303</v>
      </c>
      <c r="AA31" s="36">
        <v>16.602684711802802</v>
      </c>
      <c r="AB31" s="36">
        <v>63.224100193827603</v>
      </c>
      <c r="AC31" s="36">
        <v>61.704444393015898</v>
      </c>
      <c r="AD31" s="36">
        <v>52.977755680882197</v>
      </c>
      <c r="AE31" s="36">
        <v>53.626261473984599</v>
      </c>
      <c r="AF31" s="36">
        <v>54.4510282355402</v>
      </c>
      <c r="AG31" s="36">
        <v>8.0832306305779006E-2</v>
      </c>
      <c r="AH31" s="36">
        <v>490.233908193204</v>
      </c>
      <c r="AI31" s="36">
        <v>81.114877305165393</v>
      </c>
      <c r="AJ31" s="36">
        <v>15.558603180196201</v>
      </c>
      <c r="AK31" s="36">
        <v>30.841564209729501</v>
      </c>
      <c r="AL31" s="36">
        <v>30.497184339292801</v>
      </c>
      <c r="AM31" s="36">
        <v>10.7257122390515</v>
      </c>
      <c r="AN31" s="36">
        <v>98.621887557296105</v>
      </c>
      <c r="AO31" s="36">
        <v>104.610564522328</v>
      </c>
      <c r="AP31" s="36">
        <v>102.62609735746</v>
      </c>
      <c r="AQ31" s="36">
        <v>84.485837562345495</v>
      </c>
      <c r="AR31" s="36">
        <v>88.018899995365601</v>
      </c>
      <c r="AS31" s="36">
        <v>83.571625051935399</v>
      </c>
      <c r="AT31" s="36">
        <v>84.793430746949895</v>
      </c>
      <c r="AU31" s="36">
        <v>83.429236568439293</v>
      </c>
      <c r="AV31" s="36">
        <v>8.1671278759265906</v>
      </c>
      <c r="AW31" s="36">
        <v>4.4219999381522204</v>
      </c>
      <c r="AX31" s="36">
        <v>7.6886916505223803</v>
      </c>
      <c r="AY31" s="36">
        <v>39.676768919056798</v>
      </c>
      <c r="AZ31" s="36">
        <v>8.0389215045799602</v>
      </c>
      <c r="BA31" s="36">
        <v>15.790256918217301</v>
      </c>
      <c r="BB31" s="36">
        <v>4.3095675444201804</v>
      </c>
      <c r="BC31" s="36">
        <v>16.299963233924</v>
      </c>
      <c r="BD31" s="36">
        <v>4.5586606192365799</v>
      </c>
      <c r="BE31" s="36">
        <v>100.627805139302</v>
      </c>
      <c r="BF31" s="36">
        <v>42.294985872943002</v>
      </c>
      <c r="BG31" s="36">
        <v>14.227788972996199</v>
      </c>
    </row>
    <row r="32" spans="1:59" x14ac:dyDescent="0.25">
      <c r="A32" s="14">
        <v>29</v>
      </c>
      <c r="B32" s="14" t="s">
        <v>630</v>
      </c>
      <c r="C32" s="36">
        <v>0.86574089156973999</v>
      </c>
      <c r="D32" s="36">
        <v>33.572901507419097</v>
      </c>
      <c r="E32" s="36">
        <v>13.004453335109901</v>
      </c>
      <c r="F32" s="36">
        <v>860.68312199026104</v>
      </c>
      <c r="G32" s="36">
        <v>583.50271267871597</v>
      </c>
      <c r="H32" s="36">
        <v>523.26811998099004</v>
      </c>
      <c r="I32" s="36">
        <v>146.14411629135199</v>
      </c>
      <c r="J32" s="36">
        <v>1739.40008397777</v>
      </c>
      <c r="K32" s="36">
        <v>1716.08079303623</v>
      </c>
      <c r="L32" s="36">
        <v>246290.54401231601</v>
      </c>
      <c r="M32" s="36">
        <v>166.47602648727101</v>
      </c>
      <c r="N32" s="36">
        <v>158.19541623977699</v>
      </c>
      <c r="O32" s="36">
        <v>248.47501875809101</v>
      </c>
      <c r="P32" s="36">
        <v>6.81905169284894</v>
      </c>
      <c r="Q32" s="36">
        <v>413141.283673222</v>
      </c>
      <c r="R32" s="36">
        <v>395000</v>
      </c>
      <c r="S32" s="36">
        <v>0.84527251534130798</v>
      </c>
      <c r="T32" s="36">
        <v>21.692147576061299</v>
      </c>
      <c r="U32" s="36">
        <v>6.7338671310019302</v>
      </c>
      <c r="V32" s="36">
        <v>0.62962988927506403</v>
      </c>
      <c r="W32" s="36">
        <v>465.87322191883197</v>
      </c>
      <c r="X32" s="36">
        <v>439.50297680865498</v>
      </c>
      <c r="Y32" s="36">
        <v>282.86733525151601</v>
      </c>
      <c r="Z32" s="36">
        <v>2.86446666137252</v>
      </c>
      <c r="AA32" s="36">
        <v>2.0994920687485901</v>
      </c>
      <c r="AB32" s="36">
        <v>9.7633687665253603</v>
      </c>
      <c r="AC32" s="36">
        <v>11.0738482718165</v>
      </c>
      <c r="AD32" s="36">
        <v>27.924136185299201</v>
      </c>
      <c r="AE32" s="36">
        <v>3.1082957471215602</v>
      </c>
      <c r="AF32" s="36">
        <v>6.8883737671581597</v>
      </c>
      <c r="AG32" s="36">
        <v>0.105847048423103</v>
      </c>
      <c r="AH32" s="36">
        <v>646.92323746221405</v>
      </c>
      <c r="AI32" s="36">
        <v>226.97231787053801</v>
      </c>
      <c r="AJ32" s="36">
        <v>1.30101927724858</v>
      </c>
      <c r="AK32" s="36">
        <v>6.5389963707529404</v>
      </c>
      <c r="AL32" s="36">
        <v>9.2462278032672192</v>
      </c>
      <c r="AM32" s="36">
        <v>0.38469980419677702</v>
      </c>
      <c r="AN32" s="36">
        <v>19.922408544766402</v>
      </c>
      <c r="AO32" s="36">
        <v>3.7105044742859499</v>
      </c>
      <c r="AP32" s="36">
        <v>5.9137509623587201</v>
      </c>
      <c r="AQ32" s="36">
        <v>164.252338697243</v>
      </c>
      <c r="AR32" s="36">
        <v>700.25925751484397</v>
      </c>
      <c r="AS32" s="36">
        <v>85.356687378518799</v>
      </c>
      <c r="AT32" s="36">
        <v>394.36942491216399</v>
      </c>
      <c r="AU32" s="36">
        <v>86.105449004975</v>
      </c>
      <c r="AV32" s="36">
        <v>19.940476680284299</v>
      </c>
      <c r="AW32" s="36">
        <v>80.068119894998702</v>
      </c>
      <c r="AX32" s="36">
        <v>9.3340422525762392</v>
      </c>
      <c r="AY32" s="36">
        <v>49.785022789289997</v>
      </c>
      <c r="AZ32" s="36">
        <v>8.4575961651933902</v>
      </c>
      <c r="BA32" s="36">
        <v>19.402580886595398</v>
      </c>
      <c r="BB32" s="36">
        <v>2.084123304891</v>
      </c>
      <c r="BC32" s="36">
        <v>10.960163301842201</v>
      </c>
      <c r="BD32" s="36">
        <v>1.46023922753613</v>
      </c>
      <c r="BE32" s="36">
        <v>26.8009821309412</v>
      </c>
      <c r="BF32" s="36">
        <v>1.64401070742989</v>
      </c>
      <c r="BG32" s="36">
        <v>2.01388163068065</v>
      </c>
    </row>
    <row r="33" spans="1:59" x14ac:dyDescent="0.25">
      <c r="A33" s="14">
        <v>30</v>
      </c>
      <c r="B33" s="14" t="s">
        <v>631</v>
      </c>
      <c r="C33" s="36">
        <v>11.9280657096045</v>
      </c>
      <c r="D33" s="36">
        <v>21.536295518758099</v>
      </c>
      <c r="E33" s="36">
        <v>22.790697331369799</v>
      </c>
      <c r="F33" s="36">
        <v>1817.4049938230401</v>
      </c>
      <c r="G33" s="36">
        <v>78.217434203140101</v>
      </c>
      <c r="H33" s="36">
        <v>70.735756343721704</v>
      </c>
      <c r="I33" s="36">
        <v>14.1358782858425</v>
      </c>
      <c r="J33" s="36">
        <v>2439.9244166021299</v>
      </c>
      <c r="K33" s="36">
        <v>2432.23058992087</v>
      </c>
      <c r="L33" s="36">
        <v>180719.89991685899</v>
      </c>
      <c r="M33" s="36">
        <v>778.75581899052099</v>
      </c>
      <c r="N33" s="36">
        <v>721.61733452688202</v>
      </c>
      <c r="O33" s="36">
        <v>699.52640894307001</v>
      </c>
      <c r="P33" s="36">
        <v>0.82740797320958204</v>
      </c>
      <c r="Q33" s="36">
        <v>400997.091527435</v>
      </c>
      <c r="R33" s="36">
        <v>390000</v>
      </c>
      <c r="S33" s="36">
        <v>0.316454924610585</v>
      </c>
      <c r="T33" s="36">
        <v>1.1760518251163901</v>
      </c>
      <c r="U33" s="36">
        <v>0.42834668945438797</v>
      </c>
      <c r="V33" s="36">
        <v>43.907480810673398</v>
      </c>
      <c r="W33" s="36">
        <v>92.914202340777507</v>
      </c>
      <c r="X33" s="36">
        <v>59.561798554337003</v>
      </c>
      <c r="Y33" s="36">
        <v>69.500910689050897</v>
      </c>
      <c r="Z33" s="36">
        <v>8.9185212450597004E-2</v>
      </c>
      <c r="AA33" s="36">
        <v>0.101873623813902</v>
      </c>
      <c r="AB33" s="36">
        <v>7.0391578230998994E-2</v>
      </c>
      <c r="AC33" s="36">
        <v>0.123974556021664</v>
      </c>
      <c r="AD33" s="36">
        <v>0.81050722011294996</v>
      </c>
      <c r="AE33" s="36">
        <v>0.81583110215604904</v>
      </c>
      <c r="AF33" s="36">
        <v>1263.39043941452</v>
      </c>
      <c r="AG33" s="36">
        <v>0.139043166884633</v>
      </c>
      <c r="AH33" s="36">
        <v>514.57680363962902</v>
      </c>
      <c r="AI33" s="36">
        <v>1170.2139493631901</v>
      </c>
      <c r="AJ33" s="36">
        <v>1.3229300298397899</v>
      </c>
      <c r="AK33" s="36">
        <v>3.8471867342692999E-2</v>
      </c>
      <c r="AL33" s="36">
        <v>6.3327920498547005E-2</v>
      </c>
      <c r="AM33" s="36">
        <v>0.18149431564240301</v>
      </c>
      <c r="AN33" s="36">
        <v>153.75145695244899</v>
      </c>
      <c r="AO33" s="36">
        <v>2.1338841689480001</v>
      </c>
      <c r="AP33" s="36">
        <v>31.340966031198199</v>
      </c>
      <c r="AQ33" s="36">
        <v>4748.7102997499396</v>
      </c>
      <c r="AR33" s="36">
        <v>6257.3016891788602</v>
      </c>
      <c r="AS33" s="36">
        <v>534.27425239890704</v>
      </c>
      <c r="AT33" s="36">
        <v>1854.3313863913299</v>
      </c>
      <c r="AU33" s="36">
        <v>282.88646301006298</v>
      </c>
      <c r="AV33" s="36">
        <v>20.383412387874898</v>
      </c>
      <c r="AW33" s="36">
        <v>254.851894567302</v>
      </c>
      <c r="AX33" s="36">
        <v>32.835240793410598</v>
      </c>
      <c r="AY33" s="36">
        <v>197.967190338373</v>
      </c>
      <c r="AZ33" s="36">
        <v>39.028425580516398</v>
      </c>
      <c r="BA33" s="36">
        <v>105.981118628163</v>
      </c>
      <c r="BB33" s="36">
        <v>13.170090918072701</v>
      </c>
      <c r="BC33" s="36">
        <v>69.279187764551594</v>
      </c>
      <c r="BD33" s="36">
        <v>7.3758766657187103</v>
      </c>
      <c r="BE33" s="36">
        <v>0.81702469439191405</v>
      </c>
      <c r="BF33" s="36">
        <v>313.17943456632599</v>
      </c>
      <c r="BG33" s="36">
        <v>15.810354739756001</v>
      </c>
    </row>
    <row r="34" spans="1:59" x14ac:dyDescent="0.25">
      <c r="A34" s="14">
        <v>31</v>
      </c>
      <c r="B34" s="14" t="s">
        <v>632</v>
      </c>
      <c r="C34" s="36">
        <v>445.14857682801602</v>
      </c>
      <c r="D34" s="36">
        <v>286.38949161841998</v>
      </c>
      <c r="E34" s="36">
        <v>306.73266770846999</v>
      </c>
      <c r="F34" s="36">
        <v>32394.4789179623</v>
      </c>
      <c r="G34" s="36">
        <v>18390.623122291901</v>
      </c>
      <c r="H34" s="36">
        <v>17887.2743919731</v>
      </c>
      <c r="I34" s="36">
        <v>76895.8677491079</v>
      </c>
      <c r="J34" s="36">
        <v>272010.86586648203</v>
      </c>
      <c r="K34" s="36">
        <v>271875.27358397702</v>
      </c>
      <c r="L34" s="36">
        <v>30.971551841775401</v>
      </c>
      <c r="M34" s="36">
        <v>373.69771319444197</v>
      </c>
      <c r="N34" s="36">
        <v>383.57197509192798</v>
      </c>
      <c r="O34" s="36">
        <v>331.18606855351197</v>
      </c>
      <c r="P34" s="36">
        <v>2709.61016920053</v>
      </c>
      <c r="Q34" s="36">
        <v>53791.936351643402</v>
      </c>
      <c r="R34" s="36">
        <v>52858</v>
      </c>
      <c r="S34" s="36">
        <v>501.920757450439</v>
      </c>
      <c r="T34" s="36">
        <v>136.133445414313</v>
      </c>
      <c r="U34" s="36">
        <v>147.89664321023201</v>
      </c>
      <c r="V34" s="36">
        <v>455.81579879043397</v>
      </c>
      <c r="W34" s="36">
        <v>597.24406210182497</v>
      </c>
      <c r="X34" s="36">
        <v>22715.188925953498</v>
      </c>
      <c r="Y34" s="36">
        <v>23390.813007880701</v>
      </c>
      <c r="Z34" s="36">
        <v>408.76628209983301</v>
      </c>
      <c r="AA34" s="36">
        <v>158.49497851810401</v>
      </c>
      <c r="AB34" s="36">
        <v>266.43970828871102</v>
      </c>
      <c r="AC34" s="36">
        <v>268.13601497941499</v>
      </c>
      <c r="AD34" s="36">
        <v>278.57739802679998</v>
      </c>
      <c r="AE34" s="36">
        <v>287.66521979106301</v>
      </c>
      <c r="AF34" s="36">
        <v>429.43552805539599</v>
      </c>
      <c r="AG34" s="36">
        <v>376.01097386458099</v>
      </c>
      <c r="AH34" s="36">
        <v>455.66173703944497</v>
      </c>
      <c r="AI34" s="36">
        <v>381.92170703072298</v>
      </c>
      <c r="AJ34" s="36">
        <v>333.35639655146201</v>
      </c>
      <c r="AK34" s="36">
        <v>253.20398787942901</v>
      </c>
      <c r="AL34" s="36">
        <v>255.45096705098399</v>
      </c>
      <c r="AM34" s="36">
        <v>463.95382092350502</v>
      </c>
      <c r="AN34" s="36">
        <v>436.74800969187299</v>
      </c>
      <c r="AO34" s="36">
        <v>469.95843928864599</v>
      </c>
      <c r="AP34" s="36">
        <v>443.44876336021002</v>
      </c>
      <c r="AQ34" s="36">
        <v>398.63220655280497</v>
      </c>
      <c r="AR34" s="36">
        <v>458.19338069948799</v>
      </c>
      <c r="AS34" s="36">
        <v>489.20241955526399</v>
      </c>
      <c r="AT34" s="36">
        <v>474.55085940027197</v>
      </c>
      <c r="AU34" s="36">
        <v>497.132941074602</v>
      </c>
      <c r="AV34" s="36">
        <v>415.53721224170602</v>
      </c>
      <c r="AW34" s="36">
        <v>487.56946095522102</v>
      </c>
      <c r="AX34" s="36">
        <v>466.310151806318</v>
      </c>
      <c r="AY34" s="36">
        <v>509.658293505654</v>
      </c>
      <c r="AZ34" s="36">
        <v>486.27899660268503</v>
      </c>
      <c r="BA34" s="36">
        <v>609.46441306932797</v>
      </c>
      <c r="BB34" s="36">
        <v>515.44472538789796</v>
      </c>
      <c r="BC34" s="36">
        <v>519.44717362547101</v>
      </c>
      <c r="BD34" s="36">
        <v>516.17354854595305</v>
      </c>
      <c r="BE34" s="36">
        <v>423.28862223824899</v>
      </c>
      <c r="BF34" s="36">
        <v>388.73236787792001</v>
      </c>
      <c r="BG34" s="36">
        <v>480.655283893476</v>
      </c>
    </row>
    <row r="35" spans="1:59" x14ac:dyDescent="0.25">
      <c r="A35" s="14">
        <v>32</v>
      </c>
      <c r="B35" s="14" t="s">
        <v>517</v>
      </c>
      <c r="C35" s="36">
        <v>437.68078243468801</v>
      </c>
      <c r="D35" s="36">
        <v>252.46314656832899</v>
      </c>
      <c r="E35" s="36">
        <v>257.51053227996101</v>
      </c>
      <c r="F35" s="36">
        <v>102479.670490494</v>
      </c>
      <c r="G35" s="36">
        <v>398.68965142643901</v>
      </c>
      <c r="H35" s="36">
        <v>391.88045480757302</v>
      </c>
      <c r="I35" s="36">
        <v>10606.2910508316</v>
      </c>
      <c r="J35" s="36">
        <v>313078.20346585597</v>
      </c>
      <c r="K35" s="36">
        <v>313283.28591305198</v>
      </c>
      <c r="L35" s="36">
        <v>368.60606573304898</v>
      </c>
      <c r="M35" s="36">
        <v>492.03502876025698</v>
      </c>
      <c r="N35" s="36">
        <v>485.69733612607399</v>
      </c>
      <c r="O35" s="36">
        <v>215.22400568169201</v>
      </c>
      <c r="P35" s="36">
        <v>161.919744906933</v>
      </c>
      <c r="Q35" s="36">
        <v>81927.794196999399</v>
      </c>
      <c r="R35" s="36">
        <v>82143.999999999898</v>
      </c>
      <c r="S35" s="36">
        <v>467.52544818280302</v>
      </c>
      <c r="T35" s="36">
        <v>173.40200771836601</v>
      </c>
      <c r="U35" s="36">
        <v>181.55393579167901</v>
      </c>
      <c r="V35" s="36">
        <v>440.94307857220002</v>
      </c>
      <c r="W35" s="36">
        <v>419.64885531917702</v>
      </c>
      <c r="X35" s="36">
        <v>156.42756043632701</v>
      </c>
      <c r="Y35" s="36">
        <v>182.88365580436101</v>
      </c>
      <c r="Z35" s="36">
        <v>386.53682413510199</v>
      </c>
      <c r="AA35" s="36">
        <v>172.40422581446501</v>
      </c>
      <c r="AB35" s="36">
        <v>295.52535874885098</v>
      </c>
      <c r="AC35" s="36">
        <v>302.12966424675</v>
      </c>
      <c r="AD35" s="36">
        <v>251.80416333659599</v>
      </c>
      <c r="AE35" s="36">
        <v>263.83644591745002</v>
      </c>
      <c r="AF35" s="36">
        <v>357.17508985961899</v>
      </c>
      <c r="AG35" s="36">
        <v>421.52151376186998</v>
      </c>
      <c r="AH35" s="36">
        <v>511.424196908873</v>
      </c>
      <c r="AI35" s="36">
        <v>455.97693239682297</v>
      </c>
      <c r="AJ35" s="36">
        <v>392.90056540926599</v>
      </c>
      <c r="AK35" s="36">
        <v>302.06597755425099</v>
      </c>
      <c r="AL35" s="36">
        <v>303.196958130957</v>
      </c>
      <c r="AM35" s="36">
        <v>430.934056935397</v>
      </c>
      <c r="AN35" s="36">
        <v>442.927539586271</v>
      </c>
      <c r="AO35" s="36">
        <v>461.91417514304902</v>
      </c>
      <c r="AP35" s="36">
        <v>456.31653619692702</v>
      </c>
      <c r="AQ35" s="36">
        <v>454.44804993712</v>
      </c>
      <c r="AR35" s="36">
        <v>476.47078483931898</v>
      </c>
      <c r="AS35" s="36">
        <v>461.67923170512398</v>
      </c>
      <c r="AT35" s="36">
        <v>454.69071207181202</v>
      </c>
      <c r="AU35" s="36">
        <v>475.85625066251202</v>
      </c>
      <c r="AV35" s="36">
        <v>457.499025887453</v>
      </c>
      <c r="AW35" s="36">
        <v>451.62263154492899</v>
      </c>
      <c r="AX35" s="36">
        <v>444.85955030856002</v>
      </c>
      <c r="AY35" s="36">
        <v>452.27799837645603</v>
      </c>
      <c r="AZ35" s="36">
        <v>462.14048890015602</v>
      </c>
      <c r="BA35" s="36">
        <v>464.24174157811302</v>
      </c>
      <c r="BB35" s="36">
        <v>460.14973939191901</v>
      </c>
      <c r="BC35" s="36">
        <v>472.93027709546101</v>
      </c>
      <c r="BD35" s="36">
        <v>460.43269622597802</v>
      </c>
      <c r="BE35" s="36">
        <v>428.944989017095</v>
      </c>
      <c r="BF35" s="36">
        <v>477.52848529740999</v>
      </c>
      <c r="BG35" s="36">
        <v>485.00416701603899</v>
      </c>
    </row>
    <row r="36" spans="1:59" x14ac:dyDescent="0.25">
      <c r="A36" s="14">
        <v>33</v>
      </c>
      <c r="B36" s="14" t="s">
        <v>633</v>
      </c>
      <c r="C36" s="36">
        <v>39.4684108472864</v>
      </c>
      <c r="D36" s="36">
        <v>33.571126690819703</v>
      </c>
      <c r="E36" s="36">
        <v>32.035331088551601</v>
      </c>
      <c r="F36" s="36">
        <v>104557.838967922</v>
      </c>
      <c r="G36" s="36">
        <v>74.779749490848403</v>
      </c>
      <c r="H36" s="36">
        <v>83.291326449722902</v>
      </c>
      <c r="I36" s="36">
        <v>11088.4150175744</v>
      </c>
      <c r="J36" s="36">
        <v>330876.15169246099</v>
      </c>
      <c r="K36" s="36">
        <v>328114.22764137801</v>
      </c>
      <c r="L36" s="36">
        <v>52.488007060678299</v>
      </c>
      <c r="M36" s="36">
        <v>352.23837660391001</v>
      </c>
      <c r="N36" s="36">
        <v>347.49084547210799</v>
      </c>
      <c r="O36" s="36">
        <v>148.99980648248501</v>
      </c>
      <c r="P36" s="36">
        <v>55.934509012429899</v>
      </c>
      <c r="Q36" s="36">
        <v>86499.670539630693</v>
      </c>
      <c r="R36" s="36">
        <v>85001.999999999898</v>
      </c>
      <c r="S36" s="36">
        <v>40.177904950543002</v>
      </c>
      <c r="T36" s="36">
        <v>42.872962272700001</v>
      </c>
      <c r="U36" s="36">
        <v>40.883878818594397</v>
      </c>
      <c r="V36" s="36">
        <v>38.726390393375098</v>
      </c>
      <c r="W36" s="36">
        <v>37.505534426856997</v>
      </c>
      <c r="X36" s="36">
        <v>36.650326580111297</v>
      </c>
      <c r="Y36" s="36">
        <v>44.9847084425584</v>
      </c>
      <c r="Z36" s="36">
        <v>34.952147002389097</v>
      </c>
      <c r="AA36" s="36">
        <v>31.389690988251601</v>
      </c>
      <c r="AB36" s="36">
        <v>34.911604018288401</v>
      </c>
      <c r="AC36" s="36">
        <v>36.880255997602802</v>
      </c>
      <c r="AD36" s="36">
        <v>36.313513529659801</v>
      </c>
      <c r="AE36" s="36">
        <v>37.434266290328502</v>
      </c>
      <c r="AF36" s="36">
        <v>37.279740002773202</v>
      </c>
      <c r="AG36" s="36">
        <v>31.915869139007999</v>
      </c>
      <c r="AH36" s="36">
        <v>79.715027361977704</v>
      </c>
      <c r="AI36" s="36">
        <v>38.5356016500102</v>
      </c>
      <c r="AJ36" s="36">
        <v>37.7617768671129</v>
      </c>
      <c r="AK36" s="36">
        <v>37.907656137660503</v>
      </c>
      <c r="AL36" s="36">
        <v>37.5375196706864</v>
      </c>
      <c r="AM36" s="36">
        <v>38.327720777219</v>
      </c>
      <c r="AN36" s="36">
        <v>42.2970887299943</v>
      </c>
      <c r="AO36" s="36">
        <v>41.2302065417311</v>
      </c>
      <c r="AP36" s="36">
        <v>39.999455136551802</v>
      </c>
      <c r="AQ36" s="36">
        <v>36.640178427540903</v>
      </c>
      <c r="AR36" s="36">
        <v>39.849207745199003</v>
      </c>
      <c r="AS36" s="36">
        <v>38.188582899716202</v>
      </c>
      <c r="AT36" s="36">
        <v>36.789317912199998</v>
      </c>
      <c r="AU36" s="36">
        <v>38.995653843001698</v>
      </c>
      <c r="AV36" s="36">
        <v>35.911388722030303</v>
      </c>
      <c r="AW36" s="36">
        <v>37.276705045316902</v>
      </c>
      <c r="AX36" s="36">
        <v>36.775197565233803</v>
      </c>
      <c r="AY36" s="36">
        <v>36.683793034205799</v>
      </c>
      <c r="AZ36" s="36">
        <v>38.894432210821101</v>
      </c>
      <c r="BA36" s="36">
        <v>39.178187927699803</v>
      </c>
      <c r="BB36" s="36">
        <v>38.923578567028898</v>
      </c>
      <c r="BC36" s="36">
        <v>40.050336636322498</v>
      </c>
      <c r="BD36" s="36">
        <v>38.095719099588301</v>
      </c>
      <c r="BE36" s="36">
        <v>39.945865795751303</v>
      </c>
      <c r="BF36" s="36">
        <v>39.113263907161901</v>
      </c>
      <c r="BG36" s="36">
        <v>38.626551963460201</v>
      </c>
    </row>
    <row r="37" spans="1:59" x14ac:dyDescent="0.25">
      <c r="A37" s="14">
        <v>34</v>
      </c>
      <c r="B37" s="14" t="s">
        <v>634</v>
      </c>
      <c r="C37" s="36">
        <v>2.87205356908715</v>
      </c>
      <c r="D37" s="36">
        <v>17.069861854785799</v>
      </c>
      <c r="E37" s="36">
        <v>18.6882084089115</v>
      </c>
      <c r="F37" s="36">
        <v>1512.87404246445</v>
      </c>
      <c r="G37" s="36">
        <v>341.538197853339</v>
      </c>
      <c r="H37" s="36">
        <v>321.66994120087901</v>
      </c>
      <c r="I37" s="36">
        <v>1873.38437394731</v>
      </c>
      <c r="J37" s="36">
        <v>154.584322319379</v>
      </c>
      <c r="K37" s="36">
        <v>405.890398503987</v>
      </c>
      <c r="L37" s="36">
        <v>158604.65075145199</v>
      </c>
      <c r="M37" s="36">
        <v>141.939811425816</v>
      </c>
      <c r="N37" s="36">
        <v>135.91927377179701</v>
      </c>
      <c r="O37" s="36">
        <v>74.449185541526305</v>
      </c>
      <c r="P37" s="36">
        <v>3.0348376041329601</v>
      </c>
      <c r="Q37" s="36">
        <v>351915.09889149398</v>
      </c>
      <c r="R37" s="36">
        <v>338262</v>
      </c>
      <c r="S37" s="36">
        <v>8.6405520122752204</v>
      </c>
      <c r="T37" s="36">
        <v>56.182086721903197</v>
      </c>
      <c r="U37" s="36">
        <v>56.108226348761697</v>
      </c>
      <c r="V37" s="36">
        <v>8.2388438174284904</v>
      </c>
      <c r="W37" s="36">
        <v>44.953170777903203</v>
      </c>
      <c r="X37" s="36">
        <v>53.658087717882701</v>
      </c>
      <c r="Y37" s="36">
        <v>105.924531704451</v>
      </c>
      <c r="Z37" s="36">
        <v>43.489414804072197</v>
      </c>
      <c r="AA37" s="36">
        <v>15.3508258434964</v>
      </c>
      <c r="AB37" s="36">
        <v>59.282179870579903</v>
      </c>
      <c r="AC37" s="36">
        <v>58.512250901174397</v>
      </c>
      <c r="AD37" s="36">
        <v>50.387197055419399</v>
      </c>
      <c r="AE37" s="36">
        <v>50.11531202359</v>
      </c>
      <c r="AF37" s="36">
        <v>54.144260663445003</v>
      </c>
      <c r="AG37" s="36">
        <v>7.6204178491066005E-2</v>
      </c>
      <c r="AH37" s="36">
        <v>499.532751152571</v>
      </c>
      <c r="AI37" s="36">
        <v>82.799864128440504</v>
      </c>
      <c r="AJ37" s="36">
        <v>15.730892160186199</v>
      </c>
      <c r="AK37" s="36">
        <v>30.845680558974699</v>
      </c>
      <c r="AL37" s="36">
        <v>30.8359507530607</v>
      </c>
      <c r="AM37" s="36">
        <v>10.458857537629401</v>
      </c>
      <c r="AN37" s="36">
        <v>100.843134697854</v>
      </c>
      <c r="AO37" s="36">
        <v>104.713020423717</v>
      </c>
      <c r="AP37" s="36">
        <v>103.085523954702</v>
      </c>
      <c r="AQ37" s="36">
        <v>84.792353045767896</v>
      </c>
      <c r="AR37" s="36">
        <v>88.263482534749599</v>
      </c>
      <c r="AS37" s="36">
        <v>84.421743243009502</v>
      </c>
      <c r="AT37" s="36">
        <v>84.670913400978307</v>
      </c>
      <c r="AU37" s="36">
        <v>82.951928166800698</v>
      </c>
      <c r="AV37" s="36">
        <v>8.2830599108995298</v>
      </c>
      <c r="AW37" s="36">
        <v>4.48434143533549</v>
      </c>
      <c r="AX37" s="36">
        <v>7.8534974090716796</v>
      </c>
      <c r="AY37" s="36">
        <v>40.698110057006197</v>
      </c>
      <c r="AZ37" s="36">
        <v>8.1924250705582207</v>
      </c>
      <c r="BA37" s="36">
        <v>16.1817634752943</v>
      </c>
      <c r="BB37" s="36">
        <v>4.3946752896666101</v>
      </c>
      <c r="BC37" s="36">
        <v>16.542027112231999</v>
      </c>
      <c r="BD37" s="36">
        <v>4.6718181214409498</v>
      </c>
      <c r="BE37" s="36">
        <v>96.281649224752996</v>
      </c>
      <c r="BF37" s="36">
        <v>41.059107022248497</v>
      </c>
      <c r="BG37" s="36">
        <v>14.1615840354875</v>
      </c>
    </row>
    <row r="38" spans="1:59" x14ac:dyDescent="0.25">
      <c r="A38" s="14">
        <v>35</v>
      </c>
      <c r="B38" s="14" t="s">
        <v>635</v>
      </c>
      <c r="C38" s="36">
        <v>4.2697903999751796</v>
      </c>
      <c r="D38" s="36">
        <v>29.1530242436761</v>
      </c>
      <c r="E38" s="36">
        <v>54.228690714771801</v>
      </c>
      <c r="F38" s="36">
        <v>608.95398580398103</v>
      </c>
      <c r="G38" s="36">
        <v>556.09435223666901</v>
      </c>
      <c r="H38" s="36">
        <v>546.99922966905399</v>
      </c>
      <c r="I38" s="36">
        <v>150.470404439021</v>
      </c>
      <c r="J38" s="36">
        <v>2056.48301584204</v>
      </c>
      <c r="K38" s="36">
        <v>1543.01296151</v>
      </c>
      <c r="L38" s="36">
        <v>254562.95932799499</v>
      </c>
      <c r="M38" s="36">
        <v>124.931074739368</v>
      </c>
      <c r="N38" s="36">
        <v>132.84019788455501</v>
      </c>
      <c r="O38" s="36">
        <v>250.087928574382</v>
      </c>
      <c r="P38" s="36">
        <v>5.6427401795060996</v>
      </c>
      <c r="Q38" s="36">
        <v>415902.49314830301</v>
      </c>
      <c r="R38" s="36">
        <v>395000</v>
      </c>
      <c r="S38" s="36">
        <v>1.04206501076029</v>
      </c>
      <c r="T38" s="36">
        <v>26.6961301963883</v>
      </c>
      <c r="U38" s="36">
        <v>8.94671605238082</v>
      </c>
      <c r="V38" s="36">
        <v>0.63396439279010697</v>
      </c>
      <c r="W38" s="36">
        <v>438.72391021108501</v>
      </c>
      <c r="X38" s="36">
        <v>1161.9075764352399</v>
      </c>
      <c r="Y38" s="36">
        <v>510.13130039095398</v>
      </c>
      <c r="Z38" s="36">
        <v>2.6354525891168201</v>
      </c>
      <c r="AA38" s="36">
        <v>3.0615016953105498</v>
      </c>
      <c r="AB38" s="36">
        <v>7.7856299337382202</v>
      </c>
      <c r="AC38" s="36">
        <v>8.5109992981195006</v>
      </c>
      <c r="AD38" s="36">
        <v>4.9365045202936404</v>
      </c>
      <c r="AE38" s="36">
        <v>3.1887661967216401</v>
      </c>
      <c r="AF38" s="36">
        <v>6.8166859576616403</v>
      </c>
      <c r="AG38" s="36">
        <v>0.18411235219429001</v>
      </c>
      <c r="AH38" s="36">
        <v>629.41848187555001</v>
      </c>
      <c r="AI38" s="36">
        <v>225.05899595992699</v>
      </c>
      <c r="AJ38" s="36">
        <v>0.89496211709073803</v>
      </c>
      <c r="AK38" s="36">
        <v>7.5406321286902198</v>
      </c>
      <c r="AL38" s="36">
        <v>7.55077661276718</v>
      </c>
      <c r="AM38" s="36">
        <v>0.30253208180097102</v>
      </c>
      <c r="AN38" s="36">
        <v>20.472454326194899</v>
      </c>
      <c r="AO38" s="36">
        <v>2.8269346688238599</v>
      </c>
      <c r="AP38" s="36">
        <v>6.3461220454578298</v>
      </c>
      <c r="AQ38" s="36">
        <v>164.25601585172899</v>
      </c>
      <c r="AR38" s="36">
        <v>696.97743398251703</v>
      </c>
      <c r="AS38" s="36">
        <v>85.192465337558602</v>
      </c>
      <c r="AT38" s="36">
        <v>392.29789025468898</v>
      </c>
      <c r="AU38" s="36">
        <v>85.027820892830704</v>
      </c>
      <c r="AV38" s="36">
        <v>20.1600001260216</v>
      </c>
      <c r="AW38" s="36">
        <v>78.849792818733306</v>
      </c>
      <c r="AX38" s="36">
        <v>9.1747871468465902</v>
      </c>
      <c r="AY38" s="36">
        <v>49.643527584746202</v>
      </c>
      <c r="AZ38" s="36">
        <v>8.5502493570419507</v>
      </c>
      <c r="BA38" s="36">
        <v>19.3571043889681</v>
      </c>
      <c r="BB38" s="36">
        <v>2.0680277695887899</v>
      </c>
      <c r="BC38" s="36">
        <v>10.9487108282839</v>
      </c>
      <c r="BD38" s="36">
        <v>1.46994415779073</v>
      </c>
      <c r="BE38" s="36">
        <v>20.112702416421101</v>
      </c>
      <c r="BF38" s="36">
        <v>1.60261296111683</v>
      </c>
      <c r="BG38" s="36">
        <v>1.8150597102972099</v>
      </c>
    </row>
    <row r="39" spans="1:59" x14ac:dyDescent="0.25">
      <c r="A39" s="14">
        <v>36</v>
      </c>
      <c r="B39" s="14" t="s">
        <v>636</v>
      </c>
      <c r="C39" s="36">
        <v>12.981431441296399</v>
      </c>
      <c r="D39" s="36">
        <v>24.608257345669902</v>
      </c>
      <c r="E39" s="36">
        <v>25.049029298852901</v>
      </c>
      <c r="F39" s="36">
        <v>1702.4527112447699</v>
      </c>
      <c r="G39" s="36">
        <v>80.070855847548998</v>
      </c>
      <c r="H39" s="36">
        <v>68.473593946509695</v>
      </c>
      <c r="I39" s="36">
        <v>15.058198959617</v>
      </c>
      <c r="J39" s="36">
        <v>2101.3803972506098</v>
      </c>
      <c r="K39" s="36">
        <v>2309.5139235912402</v>
      </c>
      <c r="L39" s="36">
        <v>177928.509272022</v>
      </c>
      <c r="M39" s="36">
        <v>719.66753341689105</v>
      </c>
      <c r="N39" s="36">
        <v>659.76757082377003</v>
      </c>
      <c r="O39" s="36">
        <v>746.07073593952805</v>
      </c>
      <c r="P39" s="36">
        <v>0.94228084863000405</v>
      </c>
      <c r="Q39" s="36">
        <v>403330.42331407598</v>
      </c>
      <c r="R39" s="36">
        <v>390000</v>
      </c>
      <c r="S39" s="36">
        <v>0.45250059528578301</v>
      </c>
      <c r="T39" s="36">
        <v>1.8772945815827899</v>
      </c>
      <c r="U39" s="36">
        <v>1.0576656664545101</v>
      </c>
      <c r="V39" s="36">
        <v>41.908286913985101</v>
      </c>
      <c r="W39" s="36">
        <v>92.477628091783501</v>
      </c>
      <c r="X39" s="36">
        <v>62.663743205748098</v>
      </c>
      <c r="Y39" s="36">
        <v>116.641920559231</v>
      </c>
      <c r="Z39" s="36">
        <v>9.9841432739040004E-2</v>
      </c>
      <c r="AA39" s="36">
        <v>0.26260097217182599</v>
      </c>
      <c r="AB39" s="36">
        <v>0.154984166280247</v>
      </c>
      <c r="AC39" s="36">
        <v>0.196384790995283</v>
      </c>
      <c r="AD39" s="36">
        <v>0.99469424982018095</v>
      </c>
      <c r="AE39" s="36">
        <v>1.0602421521179199</v>
      </c>
      <c r="AF39" s="36">
        <v>1218.77728868449</v>
      </c>
      <c r="AG39" s="36">
        <v>0.18059083234762399</v>
      </c>
      <c r="AH39" s="36">
        <v>512.87990052931104</v>
      </c>
      <c r="AI39" s="36">
        <v>1180.9330194847801</v>
      </c>
      <c r="AJ39" s="36">
        <v>1.47032554566104</v>
      </c>
      <c r="AK39" s="36">
        <v>0.10784114160807701</v>
      </c>
      <c r="AL39" s="36">
        <v>0.100747711620132</v>
      </c>
      <c r="AM39" s="36">
        <v>0.144672284167285</v>
      </c>
      <c r="AN39" s="36">
        <v>157.68168426546799</v>
      </c>
      <c r="AO39" s="36">
        <v>2.0531039206655901</v>
      </c>
      <c r="AP39" s="36">
        <v>31.4870092115411</v>
      </c>
      <c r="AQ39" s="36">
        <v>4758.8662762615904</v>
      </c>
      <c r="AR39" s="36">
        <v>6289.7742591915703</v>
      </c>
      <c r="AS39" s="36">
        <v>541.87503150366001</v>
      </c>
      <c r="AT39" s="36">
        <v>1883.13536322033</v>
      </c>
      <c r="AU39" s="36">
        <v>290.100180233792</v>
      </c>
      <c r="AV39" s="36">
        <v>20.716997271234899</v>
      </c>
      <c r="AW39" s="36">
        <v>260.27400946052097</v>
      </c>
      <c r="AX39" s="36">
        <v>33.919695607025602</v>
      </c>
      <c r="AY39" s="36">
        <v>206.95136943300801</v>
      </c>
      <c r="AZ39" s="36">
        <v>40.591751368233901</v>
      </c>
      <c r="BA39" s="36">
        <v>109.84494926020901</v>
      </c>
      <c r="BB39" s="36">
        <v>13.7294133572695</v>
      </c>
      <c r="BC39" s="36">
        <v>71.576508410788094</v>
      </c>
      <c r="BD39" s="36">
        <v>7.6610337550241496</v>
      </c>
      <c r="BE39" s="36">
        <v>0.91316776745926398</v>
      </c>
      <c r="BF39" s="36">
        <v>325.12967027829302</v>
      </c>
      <c r="BG39" s="36">
        <v>16.9497551289403</v>
      </c>
    </row>
    <row r="40" spans="1:59" x14ac:dyDescent="0.25">
      <c r="A40" s="14">
        <v>37</v>
      </c>
      <c r="B40" s="14" t="s">
        <v>606</v>
      </c>
      <c r="C40" s="36">
        <v>432.65112562548399</v>
      </c>
      <c r="D40" s="36">
        <v>437.37378668864898</v>
      </c>
      <c r="E40" s="36">
        <v>387.02728508359297</v>
      </c>
      <c r="F40" s="36">
        <v>26287.701134320399</v>
      </c>
      <c r="G40" s="36">
        <v>19376.490516468799</v>
      </c>
      <c r="H40" s="36">
        <v>20103.553258518499</v>
      </c>
      <c r="I40" s="36">
        <v>74980.209763881503</v>
      </c>
      <c r="J40" s="36">
        <v>245109.96974209699</v>
      </c>
      <c r="K40" s="36">
        <v>243686.305352675</v>
      </c>
      <c r="L40" s="36">
        <v>12.7748498494231</v>
      </c>
      <c r="M40" s="36">
        <v>169.27515185060599</v>
      </c>
      <c r="N40" s="36">
        <v>351.94789238477102</v>
      </c>
      <c r="O40" s="36">
        <v>578.49576727072099</v>
      </c>
      <c r="P40" s="36">
        <v>18066.862034133901</v>
      </c>
      <c r="Q40" s="36">
        <v>52588.685589860099</v>
      </c>
      <c r="R40" s="36">
        <v>52858</v>
      </c>
      <c r="S40" s="36">
        <v>502.41127861266898</v>
      </c>
      <c r="T40" s="36">
        <v>437.62806979263399</v>
      </c>
      <c r="U40" s="36">
        <v>445.97866639865998</v>
      </c>
      <c r="V40" s="36">
        <v>397.300802188381</v>
      </c>
      <c r="W40" s="36">
        <v>585.41636954757496</v>
      </c>
      <c r="X40" s="36">
        <v>82639.043048315405</v>
      </c>
      <c r="Y40" s="36">
        <v>45497.901984188902</v>
      </c>
      <c r="Z40" s="36">
        <v>364.829926668925</v>
      </c>
      <c r="AA40" s="36">
        <v>446.13664527165798</v>
      </c>
      <c r="AB40" s="36">
        <v>323.05552395743302</v>
      </c>
      <c r="AC40" s="36">
        <v>343.64424943912798</v>
      </c>
      <c r="AD40" s="36">
        <v>458.81066347148402</v>
      </c>
      <c r="AE40" s="36">
        <v>466.81028950347002</v>
      </c>
      <c r="AF40" s="36">
        <v>264.13104475963598</v>
      </c>
      <c r="AG40" s="36">
        <v>323.40635390392703</v>
      </c>
      <c r="AH40" s="36">
        <v>436.66521577785898</v>
      </c>
      <c r="AI40" s="36">
        <v>398.48259368687098</v>
      </c>
      <c r="AJ40" s="36">
        <v>395.01009236204402</v>
      </c>
      <c r="AK40" s="36">
        <v>289.97598754516798</v>
      </c>
      <c r="AL40" s="36">
        <v>292.59682442088899</v>
      </c>
      <c r="AM40" s="36">
        <v>328.88395424693198</v>
      </c>
      <c r="AN40" s="36">
        <v>394.87039825722502</v>
      </c>
      <c r="AO40" s="36">
        <v>385.05710866495298</v>
      </c>
      <c r="AP40" s="36">
        <v>389.518150138267</v>
      </c>
      <c r="AQ40" s="36">
        <v>398.19773751556602</v>
      </c>
      <c r="AR40" s="36">
        <v>395.28305184270198</v>
      </c>
      <c r="AS40" s="36">
        <v>443.357519460567</v>
      </c>
      <c r="AT40" s="36">
        <v>434.41646040453497</v>
      </c>
      <c r="AU40" s="36">
        <v>474.46624545890302</v>
      </c>
      <c r="AV40" s="36">
        <v>409.122448979951</v>
      </c>
      <c r="AW40" s="36">
        <v>489.96270690083702</v>
      </c>
      <c r="AX40" s="36">
        <v>487.57192112963401</v>
      </c>
      <c r="AY40" s="36">
        <v>520.60217013373097</v>
      </c>
      <c r="AZ40" s="36">
        <v>522.68881030916702</v>
      </c>
      <c r="BA40" s="36">
        <v>586.04133379725204</v>
      </c>
      <c r="BB40" s="36">
        <v>518.49552760965196</v>
      </c>
      <c r="BC40" s="36">
        <v>532.88917912430702</v>
      </c>
      <c r="BD40" s="36">
        <v>542.67030938064102</v>
      </c>
      <c r="BE40" s="36">
        <v>348.15149743239698</v>
      </c>
      <c r="BF40" s="36">
        <v>406.16434404468498</v>
      </c>
      <c r="BG40" s="36">
        <v>438.714741735046</v>
      </c>
    </row>
    <row r="41" spans="1:59" x14ac:dyDescent="0.25">
      <c r="A41" s="14">
        <v>38</v>
      </c>
      <c r="B41" s="14" t="s">
        <v>536</v>
      </c>
      <c r="C41" s="36">
        <v>500.84387630211199</v>
      </c>
      <c r="D41" s="36">
        <v>434.01113264912499</v>
      </c>
      <c r="E41" s="36">
        <v>372.21333462204802</v>
      </c>
      <c r="F41" s="36">
        <v>95285.193172891595</v>
      </c>
      <c r="G41" s="36">
        <v>452.78920489000399</v>
      </c>
      <c r="H41" s="36">
        <v>467.00539953068397</v>
      </c>
      <c r="I41" s="36">
        <v>10464.058187824599</v>
      </c>
      <c r="J41" s="36">
        <v>312978.33154680301</v>
      </c>
      <c r="K41" s="36">
        <v>307205.66075771098</v>
      </c>
      <c r="L41" s="36">
        <v>385.42655053029102</v>
      </c>
      <c r="M41" s="36">
        <v>542.92554177973204</v>
      </c>
      <c r="N41" s="36">
        <v>692.99999999999898</v>
      </c>
      <c r="O41" s="36">
        <v>355.72042466219898</v>
      </c>
      <c r="P41" s="36">
        <v>447.02137424948199</v>
      </c>
      <c r="Q41" s="36">
        <v>84008.948319186995</v>
      </c>
      <c r="R41" s="36">
        <v>82144</v>
      </c>
      <c r="S41" s="36">
        <v>440.60843741777597</v>
      </c>
      <c r="T41" s="36">
        <v>417.245765629049</v>
      </c>
      <c r="U41" s="36">
        <v>424.66257337500099</v>
      </c>
      <c r="V41" s="36">
        <v>421.40510790275101</v>
      </c>
      <c r="W41" s="36">
        <v>458.76673745429599</v>
      </c>
      <c r="X41" s="36">
        <v>431.72345731246998</v>
      </c>
      <c r="Y41" s="36">
        <v>474.23899834040901</v>
      </c>
      <c r="Z41" s="36">
        <v>396.96543486857303</v>
      </c>
      <c r="AA41" s="36">
        <v>461.98889847868099</v>
      </c>
      <c r="AB41" s="36">
        <v>395.76206487212499</v>
      </c>
      <c r="AC41" s="36">
        <v>419.28700080659399</v>
      </c>
      <c r="AD41" s="36">
        <v>450.59015909932299</v>
      </c>
      <c r="AE41" s="36">
        <v>454.55859854916599</v>
      </c>
      <c r="AF41" s="36">
        <v>337.00448192412603</v>
      </c>
      <c r="AG41" s="36">
        <v>418.82447603620801</v>
      </c>
      <c r="AH41" s="36">
        <v>505.10161780819101</v>
      </c>
      <c r="AI41" s="36">
        <v>431.23912216268798</v>
      </c>
      <c r="AJ41" s="36">
        <v>417.85793074352301</v>
      </c>
      <c r="AK41" s="36">
        <v>375.52100390162798</v>
      </c>
      <c r="AL41" s="36">
        <v>378.66543711320003</v>
      </c>
      <c r="AM41" s="36">
        <v>350.87864530834099</v>
      </c>
      <c r="AN41" s="36">
        <v>423.62734970825102</v>
      </c>
      <c r="AO41" s="36">
        <v>424.33920723779801</v>
      </c>
      <c r="AP41" s="36">
        <v>424.81169286112203</v>
      </c>
      <c r="AQ41" s="36">
        <v>449.72438340601502</v>
      </c>
      <c r="AR41" s="36">
        <v>438.00978945537997</v>
      </c>
      <c r="AS41" s="36">
        <v>423.94031925113802</v>
      </c>
      <c r="AT41" s="36">
        <v>419.62923347028197</v>
      </c>
      <c r="AU41" s="36">
        <v>445.48863929768697</v>
      </c>
      <c r="AV41" s="36">
        <v>450.68126847661802</v>
      </c>
      <c r="AW41" s="36">
        <v>424.315945824496</v>
      </c>
      <c r="AX41" s="36">
        <v>425.45503260097701</v>
      </c>
      <c r="AY41" s="36">
        <v>425.46668918477098</v>
      </c>
      <c r="AZ41" s="36">
        <v>447.90870101748402</v>
      </c>
      <c r="BA41" s="36">
        <v>429.04425827935802</v>
      </c>
      <c r="BB41" s="36">
        <v>424.471294505336</v>
      </c>
      <c r="BC41" s="36">
        <v>454.154777787775</v>
      </c>
      <c r="BD41" s="36">
        <v>439.10310457250898</v>
      </c>
      <c r="BE41" s="36">
        <v>435.40756356020501</v>
      </c>
      <c r="BF41" s="36">
        <v>467.88718595119701</v>
      </c>
      <c r="BG41" s="36">
        <v>485.93397686948498</v>
      </c>
    </row>
    <row r="42" spans="1:59" x14ac:dyDescent="0.25">
      <c r="A42" s="14">
        <v>39</v>
      </c>
      <c r="B42" s="14" t="s">
        <v>518</v>
      </c>
      <c r="C42" s="36">
        <v>46.330145141710602</v>
      </c>
      <c r="D42" s="36">
        <v>73.003810073128903</v>
      </c>
      <c r="E42" s="36">
        <v>58.493518981526698</v>
      </c>
      <c r="F42" s="36">
        <v>93815.045800465596</v>
      </c>
      <c r="G42" s="36">
        <v>94.233332438329498</v>
      </c>
      <c r="H42" s="36">
        <v>94.5378849300902</v>
      </c>
      <c r="I42" s="36">
        <v>10920.508063446299</v>
      </c>
      <c r="J42" s="36">
        <v>324568.42670721601</v>
      </c>
      <c r="K42" s="36">
        <v>315208.39836471499</v>
      </c>
      <c r="L42" s="36">
        <v>66.963485390779894</v>
      </c>
      <c r="M42" s="36">
        <v>619.45640783626402</v>
      </c>
      <c r="N42" s="36">
        <v>700.20457043430201</v>
      </c>
      <c r="O42" s="36">
        <v>254.23475697691799</v>
      </c>
      <c r="P42" s="36">
        <v>688.99245226722496</v>
      </c>
      <c r="Q42" s="36">
        <v>86651.4689700202</v>
      </c>
      <c r="R42" s="36">
        <v>85001.999999999898</v>
      </c>
      <c r="S42" s="36">
        <v>51.474791423866201</v>
      </c>
      <c r="T42" s="36">
        <v>124.068743282749</v>
      </c>
      <c r="U42" s="36">
        <v>160.96698382764799</v>
      </c>
      <c r="V42" s="36">
        <v>36.7097131137673</v>
      </c>
      <c r="W42" s="36">
        <v>44.0585907369178</v>
      </c>
      <c r="X42" s="36">
        <v>434.604199532103</v>
      </c>
      <c r="Y42" s="36">
        <v>490.11217013490102</v>
      </c>
      <c r="Z42" s="36">
        <v>35.070465723353202</v>
      </c>
      <c r="AA42" s="36">
        <v>115.323781000859</v>
      </c>
      <c r="AB42" s="36">
        <v>56.806187892198402</v>
      </c>
      <c r="AC42" s="36">
        <v>59.0255679291867</v>
      </c>
      <c r="AD42" s="36">
        <v>168.147840843475</v>
      </c>
      <c r="AE42" s="36">
        <v>153.10555032983001</v>
      </c>
      <c r="AF42" s="36">
        <v>35.460379822667498</v>
      </c>
      <c r="AG42" s="36">
        <v>32.021654732913703</v>
      </c>
      <c r="AH42" s="36">
        <v>81.291152654194093</v>
      </c>
      <c r="AI42" s="36">
        <v>36.491126022062801</v>
      </c>
      <c r="AJ42" s="36">
        <v>42.1850529892385</v>
      </c>
      <c r="AK42" s="36">
        <v>1751.65444130228</v>
      </c>
      <c r="AL42" s="36">
        <v>1779.4210762698201</v>
      </c>
      <c r="AM42" s="36">
        <v>30.707193764062001</v>
      </c>
      <c r="AN42" s="36">
        <v>39.511863669075296</v>
      </c>
      <c r="AO42" s="36">
        <v>38.187939123674397</v>
      </c>
      <c r="AP42" s="36">
        <v>38.453577734555999</v>
      </c>
      <c r="AQ42" s="36">
        <v>37.379088894728397</v>
      </c>
      <c r="AR42" s="36">
        <v>37.722071994567301</v>
      </c>
      <c r="AS42" s="36">
        <v>36.559054236449299</v>
      </c>
      <c r="AT42" s="36">
        <v>35.101261333200299</v>
      </c>
      <c r="AU42" s="36">
        <v>38.080895142511601</v>
      </c>
      <c r="AV42" s="36">
        <v>35.917870798835303</v>
      </c>
      <c r="AW42" s="36">
        <v>35.918800059528799</v>
      </c>
      <c r="AX42" s="36">
        <v>36.900663753582698</v>
      </c>
      <c r="AY42" s="36">
        <v>35.459823436156299</v>
      </c>
      <c r="AZ42" s="36">
        <v>38.951565881886197</v>
      </c>
      <c r="BA42" s="36">
        <v>37.079487858482203</v>
      </c>
      <c r="BB42" s="36">
        <v>36.880428632844897</v>
      </c>
      <c r="BC42" s="36">
        <v>39.309645438851199</v>
      </c>
      <c r="BD42" s="36">
        <v>37.110560358604097</v>
      </c>
      <c r="BE42" s="36">
        <v>48.363851806693098</v>
      </c>
      <c r="BF42" s="36">
        <v>39.394569650685099</v>
      </c>
      <c r="BG42" s="36">
        <v>39.979648008773303</v>
      </c>
    </row>
    <row r="43" spans="1:59" x14ac:dyDescent="0.25">
      <c r="A43" s="14">
        <v>40</v>
      </c>
      <c r="B43" s="14" t="s">
        <v>608</v>
      </c>
      <c r="C43" s="36">
        <v>0.75548168686711203</v>
      </c>
      <c r="D43" s="36">
        <v>8.8831593596442797</v>
      </c>
      <c r="E43" s="36">
        <v>7.6392665411482099</v>
      </c>
      <c r="F43" s="36">
        <v>386.29441421155002</v>
      </c>
      <c r="G43" s="36">
        <v>111.727068099185</v>
      </c>
      <c r="H43" s="36">
        <v>120.439177115989</v>
      </c>
      <c r="I43" s="36">
        <v>403.42549855921101</v>
      </c>
      <c r="J43" s="36">
        <v>80.917479292148101</v>
      </c>
      <c r="K43" s="36">
        <v>103.34418803075</v>
      </c>
      <c r="L43" s="36">
        <v>45774.332717904399</v>
      </c>
      <c r="M43" s="36">
        <v>85.654727988587098</v>
      </c>
      <c r="N43" s="36">
        <v>121.25774245437999</v>
      </c>
      <c r="O43" s="36">
        <v>55.801788131931602</v>
      </c>
      <c r="P43" s="36">
        <v>9.7709877181642906</v>
      </c>
      <c r="Q43" s="36">
        <v>96437.372779456695</v>
      </c>
      <c r="R43" s="36">
        <v>94881.999999999898</v>
      </c>
      <c r="S43" s="36">
        <v>2.49153291755094</v>
      </c>
      <c r="T43" s="36">
        <v>65.046718086759796</v>
      </c>
      <c r="U43" s="36">
        <v>65.377941257821007</v>
      </c>
      <c r="V43" s="36">
        <v>2.2018699610488501</v>
      </c>
      <c r="W43" s="36">
        <v>13.3138028289512</v>
      </c>
      <c r="X43" s="36">
        <v>71.046373022951599</v>
      </c>
      <c r="Y43" s="36">
        <v>319.01441823887302</v>
      </c>
      <c r="Z43" s="36">
        <v>12.2003740376348</v>
      </c>
      <c r="AA43" s="36">
        <v>17.032428991827999</v>
      </c>
      <c r="AB43" s="36">
        <v>24.707551858266001</v>
      </c>
      <c r="AC43" s="36">
        <v>26.0617631427017</v>
      </c>
      <c r="AD43" s="36">
        <v>30.248745369380998</v>
      </c>
      <c r="AE43" s="36">
        <v>31.626437130657202</v>
      </c>
      <c r="AF43" s="36">
        <v>13.352786913817001</v>
      </c>
      <c r="AG43" s="36">
        <v>8.6205991525659994E-3</v>
      </c>
      <c r="AH43" s="36">
        <v>136.470369940182</v>
      </c>
      <c r="AI43" s="36">
        <v>21.940012835679699</v>
      </c>
      <c r="AJ43" s="36">
        <v>5.0600231695377698</v>
      </c>
      <c r="AK43" s="36">
        <v>12.2107053183285</v>
      </c>
      <c r="AL43" s="36">
        <v>12.1467406952823</v>
      </c>
      <c r="AM43" s="36">
        <v>2.4625907719186801</v>
      </c>
      <c r="AN43" s="36">
        <v>27.359733011253599</v>
      </c>
      <c r="AO43" s="36">
        <v>27.468479268903799</v>
      </c>
      <c r="AP43" s="36">
        <v>28.0166305480235</v>
      </c>
      <c r="AQ43" s="36">
        <v>24.505533462019901</v>
      </c>
      <c r="AR43" s="36">
        <v>23.6853952800491</v>
      </c>
      <c r="AS43" s="36">
        <v>22.641846896986198</v>
      </c>
      <c r="AT43" s="36">
        <v>22.7598736129844</v>
      </c>
      <c r="AU43" s="36">
        <v>22.7128027604148</v>
      </c>
      <c r="AV43" s="36">
        <v>2.30973976445638</v>
      </c>
      <c r="AW43" s="36">
        <v>1.361372317162</v>
      </c>
      <c r="AX43" s="36">
        <v>2.17876595600289</v>
      </c>
      <c r="AY43" s="36">
        <v>10.813934149156699</v>
      </c>
      <c r="AZ43" s="36">
        <v>2.2855703396632898</v>
      </c>
      <c r="BA43" s="36">
        <v>4.2943984317462798</v>
      </c>
      <c r="BB43" s="36">
        <v>1.1765345474928099</v>
      </c>
      <c r="BC43" s="36">
        <v>4.4773934260605701</v>
      </c>
      <c r="BD43" s="36">
        <v>1.2783311207224599</v>
      </c>
      <c r="BE43" s="36">
        <v>27.746837875684001</v>
      </c>
      <c r="BF43" s="36">
        <v>11.067049911303</v>
      </c>
      <c r="BG43" s="36">
        <v>4.2233599807784996</v>
      </c>
    </row>
    <row r="44" spans="1:59" x14ac:dyDescent="0.25">
      <c r="A44" s="14">
        <v>41</v>
      </c>
      <c r="B44" s="14" t="s">
        <v>609</v>
      </c>
      <c r="C44" s="36">
        <v>0.54203897125313305</v>
      </c>
      <c r="D44" s="36">
        <v>10.7383406956627</v>
      </c>
      <c r="E44" s="36">
        <v>9.9292759392471392</v>
      </c>
      <c r="F44" s="36">
        <v>499.20256191309397</v>
      </c>
      <c r="G44" s="36">
        <v>495.89548747795402</v>
      </c>
      <c r="H44" s="36">
        <v>572.83464624461203</v>
      </c>
      <c r="I44" s="36">
        <v>241.32583627449301</v>
      </c>
      <c r="J44" s="36">
        <v>1131.33572049382</v>
      </c>
      <c r="K44" s="36">
        <v>1497.85694197404</v>
      </c>
      <c r="L44" s="36">
        <v>203757.189950995</v>
      </c>
      <c r="M44" s="36">
        <v>1864.2025211109201</v>
      </c>
      <c r="N44" s="36">
        <v>438.47815993220598</v>
      </c>
      <c r="O44" s="36">
        <v>395.14326418984803</v>
      </c>
      <c r="P44" s="36">
        <v>28.772780763092999</v>
      </c>
      <c r="Q44" s="36">
        <v>393881.33850942401</v>
      </c>
      <c r="R44" s="36">
        <v>375000</v>
      </c>
      <c r="S44" s="36">
        <v>1.7590140923381601</v>
      </c>
      <c r="T44" s="36">
        <v>102.95827071046401</v>
      </c>
      <c r="U44" s="36">
        <v>21.988139343658801</v>
      </c>
      <c r="V44" s="36">
        <v>1.3651881595868101</v>
      </c>
      <c r="W44" s="36">
        <v>389.81602064136098</v>
      </c>
      <c r="X44" s="36">
        <v>1741.9180616292499</v>
      </c>
      <c r="Y44" s="36">
        <v>2228.1906405387899</v>
      </c>
      <c r="Z44" s="36">
        <v>3.4268879567555501</v>
      </c>
      <c r="AA44" s="36">
        <v>9.3115114020793701</v>
      </c>
      <c r="AB44" s="36">
        <v>12.503342688512801</v>
      </c>
      <c r="AC44" s="36">
        <v>22.267655138980501</v>
      </c>
      <c r="AD44" s="36">
        <v>10.7676218266327</v>
      </c>
      <c r="AE44" s="36">
        <v>9.6428620668023708</v>
      </c>
      <c r="AF44" s="36">
        <v>6.6869685392031899</v>
      </c>
      <c r="AG44" s="36">
        <v>-1.8354944882672999E-2</v>
      </c>
      <c r="AH44" s="36">
        <v>621.95721596892099</v>
      </c>
      <c r="AI44" s="36">
        <v>233.227289559989</v>
      </c>
      <c r="AJ44" s="36">
        <v>0.74483727979044301</v>
      </c>
      <c r="AK44" s="36">
        <v>20.8794946817519</v>
      </c>
      <c r="AL44" s="36">
        <v>21.924001181890102</v>
      </c>
      <c r="AM44" s="36">
        <v>0.31556263503134302</v>
      </c>
      <c r="AN44" s="36">
        <v>17.205129845050099</v>
      </c>
      <c r="AO44" s="36">
        <v>2.9258043273808299</v>
      </c>
      <c r="AP44" s="36">
        <v>4.9233427642182699</v>
      </c>
      <c r="AQ44" s="36">
        <v>172.32594641012</v>
      </c>
      <c r="AR44" s="36">
        <v>570.49676932589705</v>
      </c>
      <c r="AS44" s="36">
        <v>82.073121525593507</v>
      </c>
      <c r="AT44" s="36">
        <v>390.52719706969702</v>
      </c>
      <c r="AU44" s="36">
        <v>87.470068651494302</v>
      </c>
      <c r="AV44" s="36">
        <v>20.2840786692867</v>
      </c>
      <c r="AW44" s="36">
        <v>84.053166399414593</v>
      </c>
      <c r="AX44" s="36">
        <v>10.0532026460038</v>
      </c>
      <c r="AY44" s="36">
        <v>50.5411532232498</v>
      </c>
      <c r="AZ44" s="36">
        <v>9.0594364396324902</v>
      </c>
      <c r="BA44" s="36">
        <v>19.985912782993399</v>
      </c>
      <c r="BB44" s="36">
        <v>2.08452727727926</v>
      </c>
      <c r="BC44" s="36">
        <v>11.4246144477122</v>
      </c>
      <c r="BD44" s="36">
        <v>1.5562660251706499</v>
      </c>
      <c r="BE44" s="36">
        <v>28.441604812797301</v>
      </c>
      <c r="BF44" s="36">
        <v>1.7754115714776899</v>
      </c>
      <c r="BG44" s="36">
        <v>1.7565877686778599</v>
      </c>
    </row>
    <row r="45" spans="1:59" x14ac:dyDescent="0.25">
      <c r="A45" s="14">
        <v>42</v>
      </c>
      <c r="B45" s="14" t="s">
        <v>610</v>
      </c>
      <c r="C45" s="36">
        <v>13.4875009940691</v>
      </c>
      <c r="D45" s="36">
        <v>21.8348536789123</v>
      </c>
      <c r="E45" s="36">
        <v>19.0684508487426</v>
      </c>
      <c r="F45" s="36">
        <v>1644.9160999170001</v>
      </c>
      <c r="G45" s="36">
        <v>99.314383383190403</v>
      </c>
      <c r="H45" s="36">
        <v>93.141532714871701</v>
      </c>
      <c r="I45" s="36">
        <v>27.0643613967327</v>
      </c>
      <c r="J45" s="36">
        <v>1239.8053566903</v>
      </c>
      <c r="K45" s="36">
        <v>2426.3126632799799</v>
      </c>
      <c r="L45" s="36">
        <v>169892.17603834701</v>
      </c>
      <c r="M45" s="36">
        <v>1214.4542038833699</v>
      </c>
      <c r="N45" s="36">
        <v>1400.6448696611301</v>
      </c>
      <c r="O45" s="36">
        <v>1479.5868554256599</v>
      </c>
      <c r="P45" s="36">
        <v>31.708406050405099</v>
      </c>
      <c r="Q45" s="36">
        <v>395995.45124139503</v>
      </c>
      <c r="R45" s="36">
        <v>390000</v>
      </c>
      <c r="S45" s="36">
        <v>1.43721555720149</v>
      </c>
      <c r="T45" s="36">
        <v>27.329396906788801</v>
      </c>
      <c r="U45" s="36">
        <v>3.5503982022198</v>
      </c>
      <c r="V45" s="36">
        <v>43.366805127133397</v>
      </c>
      <c r="W45" s="36">
        <v>101.495002516479</v>
      </c>
      <c r="X45" s="36">
        <v>262.53456963137302</v>
      </c>
      <c r="Y45" s="36">
        <v>1208.2036859024799</v>
      </c>
      <c r="Z45" s="36">
        <v>0.56837550987206698</v>
      </c>
      <c r="AA45" s="36">
        <v>1.2353154553804899</v>
      </c>
      <c r="AB45" s="36">
        <v>0.39871073444577598</v>
      </c>
      <c r="AC45" s="36">
        <v>1.2161130619479701</v>
      </c>
      <c r="AD45" s="36">
        <v>4.9258905417128096</v>
      </c>
      <c r="AE45" s="36">
        <v>4.5933656637914</v>
      </c>
      <c r="AF45" s="36">
        <v>1195.5939711041401</v>
      </c>
      <c r="AG45" s="36">
        <v>0.11571518470709399</v>
      </c>
      <c r="AH45" s="36">
        <v>521.94259773392696</v>
      </c>
      <c r="AI45" s="36">
        <v>1102.1958104350099</v>
      </c>
      <c r="AJ45" s="36">
        <v>2.05956033539751</v>
      </c>
      <c r="AK45" s="36">
        <v>0.26503849087366199</v>
      </c>
      <c r="AL45" s="36">
        <v>0.33099115447524102</v>
      </c>
      <c r="AM45" s="36">
        <v>0.15219688743291601</v>
      </c>
      <c r="AN45" s="36">
        <v>146.24248383134599</v>
      </c>
      <c r="AO45" s="36">
        <v>2.2363258934272299</v>
      </c>
      <c r="AP45" s="36">
        <v>30.009511823450499</v>
      </c>
      <c r="AQ45" s="36">
        <v>4882.1236624413696</v>
      </c>
      <c r="AR45" s="36">
        <v>5916.6166316856197</v>
      </c>
      <c r="AS45" s="36">
        <v>510.38508659043703</v>
      </c>
      <c r="AT45" s="36">
        <v>1786.78887509629</v>
      </c>
      <c r="AU45" s="36">
        <v>276.85309201083697</v>
      </c>
      <c r="AV45" s="36">
        <v>21.5758054091582</v>
      </c>
      <c r="AW45" s="36">
        <v>259.228839098717</v>
      </c>
      <c r="AX45" s="36">
        <v>34.141408599251797</v>
      </c>
      <c r="AY45" s="36">
        <v>195.41542664058201</v>
      </c>
      <c r="AZ45" s="36">
        <v>40.347031916705902</v>
      </c>
      <c r="BA45" s="36">
        <v>104.115649742187</v>
      </c>
      <c r="BB45" s="36">
        <v>13.190843550290699</v>
      </c>
      <c r="BC45" s="36">
        <v>70.733649419291496</v>
      </c>
      <c r="BD45" s="36">
        <v>7.7274184420017598</v>
      </c>
      <c r="BE45" s="36">
        <v>0.96025599682115403</v>
      </c>
      <c r="BF45" s="36">
        <v>333.98920111033402</v>
      </c>
      <c r="BG45" s="36">
        <v>17.071584425023602</v>
      </c>
    </row>
    <row r="46" spans="1:59" x14ac:dyDescent="0.25">
      <c r="A46" s="14">
        <v>43</v>
      </c>
      <c r="B46" s="14" t="s">
        <v>611</v>
      </c>
      <c r="C46" s="36">
        <v>432.92185570006302</v>
      </c>
      <c r="D46" s="36">
        <v>303.20638302997202</v>
      </c>
      <c r="E46" s="36">
        <v>347.93353508391198</v>
      </c>
      <c r="F46" s="36">
        <v>29687.1999711629</v>
      </c>
      <c r="G46" s="36">
        <v>20559.405302833598</v>
      </c>
      <c r="H46" s="36">
        <v>21079.956240093099</v>
      </c>
      <c r="I46" s="36">
        <v>74724.803695285795</v>
      </c>
      <c r="J46" s="36">
        <v>257456.36542350799</v>
      </c>
      <c r="K46" s="36">
        <v>279157.65816797398</v>
      </c>
      <c r="L46" s="36">
        <v>-4.7455658005675501</v>
      </c>
      <c r="M46" s="36">
        <v>151.027141197265</v>
      </c>
      <c r="N46" s="36">
        <v>485.13853320189901</v>
      </c>
      <c r="O46" s="36">
        <v>1055.9917106595401</v>
      </c>
      <c r="P46" s="36">
        <v>20007.953620202901</v>
      </c>
      <c r="Q46" s="36">
        <v>53451.609088488498</v>
      </c>
      <c r="R46" s="36">
        <v>52858</v>
      </c>
      <c r="S46" s="36">
        <v>505.860803521739</v>
      </c>
      <c r="T46" s="36">
        <v>530.67597882427299</v>
      </c>
      <c r="U46" s="36">
        <v>596.918358585325</v>
      </c>
      <c r="V46" s="36">
        <v>421.283812863592</v>
      </c>
      <c r="W46" s="36">
        <v>681.38254224013497</v>
      </c>
      <c r="X46" s="36">
        <v>96052.567339932895</v>
      </c>
      <c r="Y46" s="36">
        <v>62096.665005973802</v>
      </c>
      <c r="Z46" s="36">
        <v>378.93552522660298</v>
      </c>
      <c r="AA46" s="36">
        <v>442.06871030536303</v>
      </c>
      <c r="AB46" s="36">
        <v>390.970509287742</v>
      </c>
      <c r="AC46" s="36">
        <v>394.68156145050898</v>
      </c>
      <c r="AD46" s="36">
        <v>498.26966058559498</v>
      </c>
      <c r="AE46" s="36">
        <v>488.28350658609997</v>
      </c>
      <c r="AF46" s="36">
        <v>315.86641546539499</v>
      </c>
      <c r="AG46" s="36">
        <v>341.14540712805001</v>
      </c>
      <c r="AH46" s="36">
        <v>465.32445764750798</v>
      </c>
      <c r="AI46" s="36">
        <v>421.94060052724001</v>
      </c>
      <c r="AJ46" s="36">
        <v>428.04693278453698</v>
      </c>
      <c r="AK46" s="36">
        <v>332.72309301031999</v>
      </c>
      <c r="AL46" s="36">
        <v>316.04695671927902</v>
      </c>
      <c r="AM46" s="36">
        <v>358.69641936015199</v>
      </c>
      <c r="AN46" s="36">
        <v>426.78877724261901</v>
      </c>
      <c r="AO46" s="36">
        <v>420.64380041986601</v>
      </c>
      <c r="AP46" s="36">
        <v>430.69584565308998</v>
      </c>
      <c r="AQ46" s="36">
        <v>416.69950180513803</v>
      </c>
      <c r="AR46" s="36">
        <v>424.84770605645298</v>
      </c>
      <c r="AS46" s="36">
        <v>445.38588876620003</v>
      </c>
      <c r="AT46" s="36">
        <v>467.65519127114902</v>
      </c>
      <c r="AU46" s="36">
        <v>484.16404219197898</v>
      </c>
      <c r="AV46" s="36">
        <v>420.711310610596</v>
      </c>
      <c r="AW46" s="36">
        <v>509.00485656585499</v>
      </c>
      <c r="AX46" s="36">
        <v>501.788139781003</v>
      </c>
      <c r="AY46" s="36">
        <v>533.39860437544996</v>
      </c>
      <c r="AZ46" s="36">
        <v>505.76035612672098</v>
      </c>
      <c r="BA46" s="36">
        <v>570.13716704729495</v>
      </c>
      <c r="BB46" s="36">
        <v>497.96351410099197</v>
      </c>
      <c r="BC46" s="36">
        <v>522.84040439407795</v>
      </c>
      <c r="BD46" s="36">
        <v>531.99095735405501</v>
      </c>
      <c r="BE46" s="36">
        <v>395.99742580869099</v>
      </c>
      <c r="BF46" s="36">
        <v>381.87589224367002</v>
      </c>
      <c r="BG46" s="36">
        <v>419.24764412110602</v>
      </c>
    </row>
    <row r="47" spans="1:59" x14ac:dyDescent="0.25">
      <c r="A47" s="14">
        <v>44</v>
      </c>
      <c r="B47" s="14" t="s">
        <v>536</v>
      </c>
      <c r="C47" s="36">
        <v>477.707381009953</v>
      </c>
      <c r="D47" s="36">
        <v>309.14339770431002</v>
      </c>
      <c r="E47" s="36">
        <v>313.57164999971098</v>
      </c>
      <c r="F47" s="36">
        <v>103413.553700666</v>
      </c>
      <c r="G47" s="36">
        <v>487.74283121472001</v>
      </c>
      <c r="H47" s="36">
        <v>471.14232015860699</v>
      </c>
      <c r="I47" s="36">
        <v>11069.428094602999</v>
      </c>
      <c r="J47" s="36">
        <v>341335.38642634603</v>
      </c>
      <c r="K47" s="36">
        <v>344131.99679043802</v>
      </c>
      <c r="L47" s="36">
        <v>343.76976542847802</v>
      </c>
      <c r="M47" s="36">
        <v>552.45698235500095</v>
      </c>
      <c r="N47" s="36">
        <v>693</v>
      </c>
      <c r="O47" s="36">
        <v>533.74052108032095</v>
      </c>
      <c r="P47" s="36">
        <v>501.90033201648203</v>
      </c>
      <c r="Q47" s="36">
        <v>82322.1124848537</v>
      </c>
      <c r="R47" s="36">
        <v>82144</v>
      </c>
      <c r="S47" s="36">
        <v>447.364286625212</v>
      </c>
      <c r="T47" s="36">
        <v>454.18890791722703</v>
      </c>
      <c r="U47" s="36">
        <v>439.16368579823302</v>
      </c>
      <c r="V47" s="36">
        <v>446.561235169599</v>
      </c>
      <c r="W47" s="36">
        <v>503.480636962635</v>
      </c>
      <c r="X47" s="36">
        <v>475.04546823277201</v>
      </c>
      <c r="Y47" s="36">
        <v>416.75012326147402</v>
      </c>
      <c r="Z47" s="36">
        <v>420.64028256597697</v>
      </c>
      <c r="AA47" s="36">
        <v>452.59834483119897</v>
      </c>
      <c r="AB47" s="36">
        <v>434.60403713701697</v>
      </c>
      <c r="AC47" s="36">
        <v>451.63546940878803</v>
      </c>
      <c r="AD47" s="36">
        <v>440.62387231193202</v>
      </c>
      <c r="AE47" s="36">
        <v>458.108620409472</v>
      </c>
      <c r="AF47" s="36">
        <v>314.93576971870198</v>
      </c>
      <c r="AG47" s="36">
        <v>439.57481085804602</v>
      </c>
      <c r="AH47" s="36">
        <v>522.45254845810496</v>
      </c>
      <c r="AI47" s="36">
        <v>466.471820750554</v>
      </c>
      <c r="AJ47" s="36">
        <v>449.11356758799599</v>
      </c>
      <c r="AK47" s="36">
        <v>411.60724661625898</v>
      </c>
      <c r="AL47" s="36">
        <v>431.79520703358202</v>
      </c>
      <c r="AM47" s="36">
        <v>398.17771192499498</v>
      </c>
      <c r="AN47" s="36">
        <v>457.78794098426499</v>
      </c>
      <c r="AO47" s="36">
        <v>455.941100141687</v>
      </c>
      <c r="AP47" s="36">
        <v>455.44687173314998</v>
      </c>
      <c r="AQ47" s="36">
        <v>471.51392026681401</v>
      </c>
      <c r="AR47" s="36">
        <v>467.90607784146698</v>
      </c>
      <c r="AS47" s="36">
        <v>441.943493905048</v>
      </c>
      <c r="AT47" s="36">
        <v>454.49269563689802</v>
      </c>
      <c r="AU47" s="36">
        <v>462.29623126699101</v>
      </c>
      <c r="AV47" s="36">
        <v>476.79813705489897</v>
      </c>
      <c r="AW47" s="36">
        <v>462.76538722706101</v>
      </c>
      <c r="AX47" s="36">
        <v>460.19590470722699</v>
      </c>
      <c r="AY47" s="36">
        <v>441.280612481253</v>
      </c>
      <c r="AZ47" s="36">
        <v>461.63254173447802</v>
      </c>
      <c r="BA47" s="36">
        <v>436.55046441267501</v>
      </c>
      <c r="BB47" s="36">
        <v>429.312794717972</v>
      </c>
      <c r="BC47" s="36">
        <v>451.75459392748297</v>
      </c>
      <c r="BD47" s="36">
        <v>445.67023052500298</v>
      </c>
      <c r="BE47" s="36">
        <v>458.93649188940401</v>
      </c>
      <c r="BF47" s="36">
        <v>474.22212511416001</v>
      </c>
      <c r="BG47" s="36">
        <v>467.37696772109302</v>
      </c>
    </row>
    <row r="48" spans="1:59" x14ac:dyDescent="0.25">
      <c r="A48" s="14">
        <v>45</v>
      </c>
      <c r="B48" s="14" t="s">
        <v>545</v>
      </c>
      <c r="C48" s="36">
        <v>39.417115337167999</v>
      </c>
      <c r="D48" s="36">
        <v>51.659477951103703</v>
      </c>
      <c r="E48" s="36">
        <v>52.411678625749701</v>
      </c>
      <c r="F48" s="36">
        <v>96535.875716346403</v>
      </c>
      <c r="G48" s="36">
        <v>121.735447246718</v>
      </c>
      <c r="H48" s="36">
        <v>110.140286948038</v>
      </c>
      <c r="I48" s="36">
        <v>11123.841966550801</v>
      </c>
      <c r="J48" s="36">
        <v>357253.199184197</v>
      </c>
      <c r="K48" s="36">
        <v>366314.07755993702</v>
      </c>
      <c r="L48" s="36">
        <v>68.996104679012006</v>
      </c>
      <c r="M48" s="36">
        <v>847.86035760889501</v>
      </c>
      <c r="N48" s="36">
        <v>764.81597418305296</v>
      </c>
      <c r="O48" s="36">
        <v>619.42127778504596</v>
      </c>
      <c r="P48" s="36">
        <v>880.02765346849696</v>
      </c>
      <c r="Q48" s="36">
        <v>86442.256009747507</v>
      </c>
      <c r="R48" s="36">
        <v>85001.999999999898</v>
      </c>
      <c r="S48" s="36">
        <v>44.618622044098103</v>
      </c>
      <c r="T48" s="36">
        <v>228.633590421408</v>
      </c>
      <c r="U48" s="36">
        <v>254.50501116293199</v>
      </c>
      <c r="V48" s="36">
        <v>38.4291416260142</v>
      </c>
      <c r="W48" s="36">
        <v>44.728365779949897</v>
      </c>
      <c r="X48" s="36">
        <v>279.97590718614401</v>
      </c>
      <c r="Y48" s="36">
        <v>363.88630405732602</v>
      </c>
      <c r="Z48" s="36">
        <v>32.678276509555999</v>
      </c>
      <c r="AA48" s="36">
        <v>86.917130598624993</v>
      </c>
      <c r="AB48" s="36">
        <v>75.886665300388302</v>
      </c>
      <c r="AC48" s="36">
        <v>57.085936539605498</v>
      </c>
      <c r="AD48" s="36">
        <v>129.295664054529</v>
      </c>
      <c r="AE48" s="36">
        <v>117.999244368387</v>
      </c>
      <c r="AF48" s="36">
        <v>31.544705096743701</v>
      </c>
      <c r="AG48" s="36">
        <v>36.239559997983001</v>
      </c>
      <c r="AH48" s="36">
        <v>81.259702139969306</v>
      </c>
      <c r="AI48" s="36">
        <v>38.613234092571403</v>
      </c>
      <c r="AJ48" s="36">
        <v>48.3786625909527</v>
      </c>
      <c r="AK48" s="36">
        <v>95.648971208850497</v>
      </c>
      <c r="AL48" s="36">
        <v>94.301980613516093</v>
      </c>
      <c r="AM48" s="36">
        <v>33.47058118871</v>
      </c>
      <c r="AN48" s="36">
        <v>40.691274007014499</v>
      </c>
      <c r="AO48" s="36">
        <v>39.765413156643802</v>
      </c>
      <c r="AP48" s="36">
        <v>40.049754454059801</v>
      </c>
      <c r="AQ48" s="36">
        <v>37.648907425171799</v>
      </c>
      <c r="AR48" s="36">
        <v>38.376169859463303</v>
      </c>
      <c r="AS48" s="36">
        <v>37.102083323923203</v>
      </c>
      <c r="AT48" s="36">
        <v>37.265155449745997</v>
      </c>
      <c r="AU48" s="36">
        <v>37.251562512159097</v>
      </c>
      <c r="AV48" s="36">
        <v>36.978821883542402</v>
      </c>
      <c r="AW48" s="36">
        <v>38.793666039057598</v>
      </c>
      <c r="AX48" s="36">
        <v>38.038552155347702</v>
      </c>
      <c r="AY48" s="36">
        <v>34.922695572888202</v>
      </c>
      <c r="AZ48" s="36">
        <v>38.316292331536197</v>
      </c>
      <c r="BA48" s="36">
        <v>35.430462259220697</v>
      </c>
      <c r="BB48" s="36">
        <v>35.860945147652899</v>
      </c>
      <c r="BC48" s="36">
        <v>38.841063948351099</v>
      </c>
      <c r="BD48" s="36">
        <v>35.880845378304002</v>
      </c>
      <c r="BE48" s="36">
        <v>40.5248243686029</v>
      </c>
      <c r="BF48" s="36">
        <v>37.598314452469801</v>
      </c>
      <c r="BG48" s="36">
        <v>40.908849353486801</v>
      </c>
    </row>
    <row r="49" spans="1:59" x14ac:dyDescent="0.25">
      <c r="A49" s="14">
        <v>46</v>
      </c>
      <c r="B49" s="14" t="s">
        <v>614</v>
      </c>
      <c r="C49" s="36">
        <v>0.90509439011089499</v>
      </c>
      <c r="D49" s="36">
        <v>5.8458505189122203</v>
      </c>
      <c r="E49" s="36">
        <v>5.5008998698554397</v>
      </c>
      <c r="F49" s="36">
        <v>372.516407434342</v>
      </c>
      <c r="G49" s="36">
        <v>113.518238171665</v>
      </c>
      <c r="H49" s="36">
        <v>107.60058028170999</v>
      </c>
      <c r="I49" s="36">
        <v>413.14253478771099</v>
      </c>
      <c r="J49" s="36">
        <v>326.79208413267901</v>
      </c>
      <c r="K49" s="36">
        <v>161.06687520278501</v>
      </c>
      <c r="L49" s="36">
        <v>35618.876408169897</v>
      </c>
      <c r="M49" s="36">
        <v>150.180267099524</v>
      </c>
      <c r="N49" s="36">
        <v>194.710783635192</v>
      </c>
      <c r="O49" s="36">
        <v>24.9934932218931</v>
      </c>
      <c r="P49" s="36">
        <v>12.9601822302411</v>
      </c>
      <c r="Q49" s="36">
        <v>98000.226072326594</v>
      </c>
      <c r="R49" s="36">
        <v>94881.999999999898</v>
      </c>
      <c r="S49" s="36">
        <v>2.9151571574198698</v>
      </c>
      <c r="T49" s="36">
        <v>86.034769630996195</v>
      </c>
      <c r="U49" s="36">
        <v>111.170507091376</v>
      </c>
      <c r="V49" s="36">
        <v>2.3069884941176801</v>
      </c>
      <c r="W49" s="36">
        <v>12.4386566419114</v>
      </c>
      <c r="X49" s="36">
        <v>70.791659958321205</v>
      </c>
      <c r="Y49" s="36">
        <v>211.36889253819399</v>
      </c>
      <c r="Z49" s="36">
        <v>11.1207928430454</v>
      </c>
      <c r="AA49" s="36">
        <v>13.126546799803</v>
      </c>
      <c r="AB49" s="36">
        <v>22.3790535615693</v>
      </c>
      <c r="AC49" s="36">
        <v>22.430832073067801</v>
      </c>
      <c r="AD49" s="36">
        <v>27.344675919339</v>
      </c>
      <c r="AE49" s="36">
        <v>28.0454629525108</v>
      </c>
      <c r="AF49" s="36">
        <v>11.0087614636029</v>
      </c>
      <c r="AG49" s="36">
        <v>4.0056336907112002E-2</v>
      </c>
      <c r="AH49" s="36">
        <v>148.31551708254</v>
      </c>
      <c r="AI49" s="36">
        <v>23.237893996948699</v>
      </c>
      <c r="AJ49" s="36">
        <v>5.3415574258238303</v>
      </c>
      <c r="AK49" s="36">
        <v>12.1917423109519</v>
      </c>
      <c r="AL49" s="36">
        <v>11.6781562795755</v>
      </c>
      <c r="AM49" s="36">
        <v>2.56863401261392</v>
      </c>
      <c r="AN49" s="36">
        <v>29.6398106994248</v>
      </c>
      <c r="AO49" s="36">
        <v>28.2094379027739</v>
      </c>
      <c r="AP49" s="36">
        <v>29.7128359902648</v>
      </c>
      <c r="AQ49" s="36">
        <v>24.724819470776701</v>
      </c>
      <c r="AR49" s="36">
        <v>23.451412260039099</v>
      </c>
      <c r="AS49" s="36">
        <v>21.724615855612502</v>
      </c>
      <c r="AT49" s="36">
        <v>22.548103041876601</v>
      </c>
      <c r="AU49" s="36">
        <v>22.254327395056599</v>
      </c>
      <c r="AV49" s="36">
        <v>2.36096540919146</v>
      </c>
      <c r="AW49" s="36">
        <v>1.2806178101650301</v>
      </c>
      <c r="AX49" s="36">
        <v>2.2205680654580902</v>
      </c>
      <c r="AY49" s="36">
        <v>10.8286644607387</v>
      </c>
      <c r="AZ49" s="36">
        <v>2.2627840734763098</v>
      </c>
      <c r="BA49" s="36">
        <v>4.2615039476350303</v>
      </c>
      <c r="BB49" s="36">
        <v>1.13438541456619</v>
      </c>
      <c r="BC49" s="36">
        <v>4.4347405159206099</v>
      </c>
      <c r="BD49" s="36">
        <v>1.25376659171641</v>
      </c>
      <c r="BE49" s="36">
        <v>28.716434394229601</v>
      </c>
      <c r="BF49" s="36">
        <v>10.981305542402501</v>
      </c>
      <c r="BG49" s="36">
        <v>3.8912682239107301</v>
      </c>
    </row>
    <row r="50" spans="1:59" x14ac:dyDescent="0.25">
      <c r="A50" s="14">
        <v>47</v>
      </c>
      <c r="B50" s="14" t="s">
        <v>615</v>
      </c>
      <c r="C50" s="36">
        <v>0.84062439536269795</v>
      </c>
      <c r="D50" s="36">
        <v>7.57518614661425</v>
      </c>
      <c r="E50" s="36">
        <v>5.7536006500011299</v>
      </c>
      <c r="F50" s="36">
        <v>397.27105978815302</v>
      </c>
      <c r="G50" s="36">
        <v>388.084929502097</v>
      </c>
      <c r="H50" s="36">
        <v>449.26322989141403</v>
      </c>
      <c r="I50" s="36">
        <v>255.943420141519</v>
      </c>
      <c r="J50" s="36">
        <v>3736.7925503889801</v>
      </c>
      <c r="K50" s="36">
        <v>2223.3910629302</v>
      </c>
      <c r="L50" s="36">
        <v>162604.852859662</v>
      </c>
      <c r="M50" s="36">
        <v>404.14726795672902</v>
      </c>
      <c r="N50" s="36">
        <v>426.98944995132302</v>
      </c>
      <c r="O50" s="36">
        <v>350.37317133264997</v>
      </c>
      <c r="P50" s="36">
        <v>41.3966364537808</v>
      </c>
      <c r="Q50" s="36">
        <v>317217.78920417</v>
      </c>
      <c r="R50" s="36">
        <v>375000</v>
      </c>
      <c r="S50" s="36">
        <v>3.7122490485292698</v>
      </c>
      <c r="T50" s="36">
        <v>91.995212586149293</v>
      </c>
      <c r="U50" s="36">
        <v>23.7694280921123</v>
      </c>
      <c r="V50" s="36">
        <v>0.78925136340112501</v>
      </c>
      <c r="W50" s="36">
        <v>326.41787172162498</v>
      </c>
      <c r="X50" s="36">
        <v>1331.9195402954099</v>
      </c>
      <c r="Y50" s="36">
        <v>1682.9835331355901</v>
      </c>
      <c r="Z50" s="36">
        <v>1.9566850700615499</v>
      </c>
      <c r="AA50" s="36">
        <v>5.27512812594665</v>
      </c>
      <c r="AB50" s="36">
        <v>7.8181529005621302</v>
      </c>
      <c r="AC50" s="36">
        <v>9.07770746086819</v>
      </c>
      <c r="AD50" s="36">
        <v>5.7847383032523201</v>
      </c>
      <c r="AE50" s="36">
        <v>5.7175341467529996</v>
      </c>
      <c r="AF50" s="36">
        <v>4.0590816501328</v>
      </c>
      <c r="AG50" s="36">
        <v>0.24942173256693101</v>
      </c>
      <c r="AH50" s="36">
        <v>525.24791791292205</v>
      </c>
      <c r="AI50" s="36">
        <v>214.708321691538</v>
      </c>
      <c r="AJ50" s="36">
        <v>1.7897752662445101</v>
      </c>
      <c r="AK50" s="36">
        <v>8.0329691129048904</v>
      </c>
      <c r="AL50" s="36">
        <v>8.2041269575165803</v>
      </c>
      <c r="AM50" s="36">
        <v>0.235266875800931</v>
      </c>
      <c r="AN50" s="36">
        <v>13.862295112083601</v>
      </c>
      <c r="AO50" s="36">
        <v>2.1827929334095599</v>
      </c>
      <c r="AP50" s="36">
        <v>4.8057548444494502</v>
      </c>
      <c r="AQ50" s="36">
        <v>153.63718877400399</v>
      </c>
      <c r="AR50" s="36">
        <v>454.48972582985999</v>
      </c>
      <c r="AS50" s="36">
        <v>73.638405706871794</v>
      </c>
      <c r="AT50" s="36">
        <v>344.73603473054197</v>
      </c>
      <c r="AU50" s="36">
        <v>76.140983354455699</v>
      </c>
      <c r="AV50" s="36">
        <v>19.6088250058772</v>
      </c>
      <c r="AW50" s="36">
        <v>75.266091031929506</v>
      </c>
      <c r="AX50" s="36">
        <v>8.6351800521996793</v>
      </c>
      <c r="AY50" s="36">
        <v>43.774467921528</v>
      </c>
      <c r="AZ50" s="36">
        <v>7.83274691147016</v>
      </c>
      <c r="BA50" s="36">
        <v>16.589178501395299</v>
      </c>
      <c r="BB50" s="36">
        <v>2.00035350537871</v>
      </c>
      <c r="BC50" s="36">
        <v>9.6803856218664492</v>
      </c>
      <c r="BD50" s="36">
        <v>1.19618311689738</v>
      </c>
      <c r="BE50" s="36">
        <v>16.170269403132199</v>
      </c>
      <c r="BF50" s="36">
        <v>1.4592876861183199</v>
      </c>
      <c r="BG50" s="36">
        <v>1.32079584223429</v>
      </c>
    </row>
    <row r="51" spans="1:59" x14ac:dyDescent="0.25">
      <c r="A51" s="14">
        <v>48</v>
      </c>
      <c r="B51" s="14" t="s">
        <v>616</v>
      </c>
      <c r="C51" s="36">
        <v>17.089459283960199</v>
      </c>
      <c r="D51" s="36">
        <v>13.520393342716</v>
      </c>
      <c r="E51" s="36">
        <v>13.5001812337676</v>
      </c>
      <c r="F51" s="36">
        <v>2130.74226275403</v>
      </c>
      <c r="G51" s="36">
        <v>109.98751391878299</v>
      </c>
      <c r="H51" s="36">
        <v>135.17131929888299</v>
      </c>
      <c r="I51" s="36">
        <v>46.260994964895602</v>
      </c>
      <c r="J51" s="36">
        <v>3767.7661477340298</v>
      </c>
      <c r="K51" s="36">
        <v>2848.39122020371</v>
      </c>
      <c r="L51" s="36">
        <v>135004.88121596401</v>
      </c>
      <c r="M51" s="36">
        <v>874.51829180847801</v>
      </c>
      <c r="N51" s="36">
        <v>2160.8323901560302</v>
      </c>
      <c r="O51" s="36">
        <v>1912.44925123485</v>
      </c>
      <c r="P51" s="36">
        <v>137.51872581310201</v>
      </c>
      <c r="Q51" s="36">
        <v>383220.658661425</v>
      </c>
      <c r="R51" s="36">
        <v>390000</v>
      </c>
      <c r="S51" s="36">
        <v>2.9900828168751699</v>
      </c>
      <c r="T51" s="36">
        <v>27.0663420159906</v>
      </c>
      <c r="U51" s="36">
        <v>6.02197600139037</v>
      </c>
      <c r="V51" s="36">
        <v>43.308182294530901</v>
      </c>
      <c r="W51" s="36">
        <v>121.49897590613701</v>
      </c>
      <c r="X51" s="36">
        <v>359.28842405296598</v>
      </c>
      <c r="Y51" s="36">
        <v>923.409201658288</v>
      </c>
      <c r="Z51" s="36">
        <v>0.25956090345294702</v>
      </c>
      <c r="AA51" s="36">
        <v>6.6929142265688801</v>
      </c>
      <c r="AB51" s="36">
        <v>0.203324985737731</v>
      </c>
      <c r="AC51" s="36">
        <v>2.5609670525314199</v>
      </c>
      <c r="AD51" s="36">
        <v>8.3326765058866705</v>
      </c>
      <c r="AE51" s="36">
        <v>7.7442499759845997</v>
      </c>
      <c r="AF51" s="36">
        <v>1170.5332758956799</v>
      </c>
      <c r="AG51" s="36">
        <v>-0.68934724309791096</v>
      </c>
      <c r="AH51" s="36">
        <v>529.99618551018705</v>
      </c>
      <c r="AI51" s="36">
        <v>1109.9454397878601</v>
      </c>
      <c r="AJ51" s="36">
        <v>2.29821831312693</v>
      </c>
      <c r="AK51" s="36">
        <v>0.69718324665333098</v>
      </c>
      <c r="AL51" s="36">
        <v>1.1626903705224201</v>
      </c>
      <c r="AM51" s="36">
        <v>0.27080049887379898</v>
      </c>
      <c r="AN51" s="36">
        <v>166.302166879129</v>
      </c>
      <c r="AO51" s="36">
        <v>2.2205295648735199</v>
      </c>
      <c r="AP51" s="36">
        <v>31.276722935805001</v>
      </c>
      <c r="AQ51" s="36">
        <v>4964.0259432455496</v>
      </c>
      <c r="AR51" s="36">
        <v>6423.61435813343</v>
      </c>
      <c r="AS51" s="36">
        <v>500.45128945356998</v>
      </c>
      <c r="AT51" s="36">
        <v>1850.1488172741899</v>
      </c>
      <c r="AU51" s="36">
        <v>263.23445834857199</v>
      </c>
      <c r="AV51" s="36">
        <v>22.176949821604701</v>
      </c>
      <c r="AW51" s="36">
        <v>249.63515806272301</v>
      </c>
      <c r="AX51" s="36">
        <v>33.155975661602</v>
      </c>
      <c r="AY51" s="36">
        <v>187.99742677599701</v>
      </c>
      <c r="AZ51" s="36">
        <v>38.178765861544399</v>
      </c>
      <c r="BA51" s="36">
        <v>94.698100711433597</v>
      </c>
      <c r="BB51" s="36">
        <v>11.9216155491611</v>
      </c>
      <c r="BC51" s="36">
        <v>64.157096286740796</v>
      </c>
      <c r="BD51" s="36">
        <v>6.8216426731456803</v>
      </c>
      <c r="BE51" s="36">
        <v>1.10616584798843</v>
      </c>
      <c r="BF51" s="36">
        <v>305.865969315857</v>
      </c>
      <c r="BG51" s="36">
        <v>15.266478046935401</v>
      </c>
    </row>
    <row r="52" spans="1:59" x14ac:dyDescent="0.25">
      <c r="A52" s="14">
        <v>49</v>
      </c>
      <c r="B52" s="14" t="s">
        <v>536</v>
      </c>
      <c r="C52" s="36">
        <v>476.44874268793399</v>
      </c>
      <c r="D52" s="36">
        <v>324.84546964656403</v>
      </c>
      <c r="E52" s="36">
        <v>383.99199901457803</v>
      </c>
      <c r="F52" s="36">
        <v>99546.253126442505</v>
      </c>
      <c r="G52" s="36">
        <v>454.46796389527498</v>
      </c>
      <c r="H52" s="36">
        <v>456.85228031070801</v>
      </c>
      <c r="I52" s="36">
        <v>10857.513717572399</v>
      </c>
      <c r="J52" s="36">
        <v>327226.28202684998</v>
      </c>
      <c r="K52" s="36">
        <v>330202.342451851</v>
      </c>
      <c r="L52" s="36">
        <v>299.80368404123101</v>
      </c>
      <c r="M52" s="36">
        <v>983.61747586526599</v>
      </c>
      <c r="N52" s="36">
        <v>693</v>
      </c>
      <c r="O52" s="36">
        <v>424.53905425747899</v>
      </c>
      <c r="P52" s="36">
        <v>509.07829373403501</v>
      </c>
      <c r="Q52" s="36">
        <v>80100.939195959203</v>
      </c>
      <c r="R52" s="36">
        <v>82144</v>
      </c>
      <c r="S52" s="36">
        <v>435.027275957011</v>
      </c>
      <c r="T52" s="36">
        <v>430.565326453723</v>
      </c>
      <c r="U52" s="36">
        <v>438.17374082676599</v>
      </c>
      <c r="V52" s="36">
        <v>458.03365692764902</v>
      </c>
      <c r="W52" s="36">
        <v>492.75262558306798</v>
      </c>
      <c r="X52" s="36">
        <v>467.23107445475699</v>
      </c>
      <c r="Y52" s="36">
        <v>484.209673868192</v>
      </c>
      <c r="Z52" s="36">
        <v>397.27146977121203</v>
      </c>
      <c r="AA52" s="36">
        <v>461.61530394841702</v>
      </c>
      <c r="AB52" s="36">
        <v>459.63389799085701</v>
      </c>
      <c r="AC52" s="36">
        <v>419.00875714985898</v>
      </c>
      <c r="AD52" s="36">
        <v>476.78596858874499</v>
      </c>
      <c r="AE52" s="36">
        <v>455.33278104136099</v>
      </c>
      <c r="AF52" s="36">
        <v>299.059748357172</v>
      </c>
      <c r="AG52" s="36">
        <v>418.65553462454398</v>
      </c>
      <c r="AH52" s="36">
        <v>518.94583373370301</v>
      </c>
      <c r="AI52" s="36">
        <v>452.28905708675802</v>
      </c>
      <c r="AJ52" s="36">
        <v>453.028501668481</v>
      </c>
      <c r="AK52" s="36">
        <v>400.87174948211202</v>
      </c>
      <c r="AL52" s="36">
        <v>377.49174811712902</v>
      </c>
      <c r="AM52" s="36">
        <v>357.943642766663</v>
      </c>
      <c r="AN52" s="36">
        <v>423.49329393757603</v>
      </c>
      <c r="AO52" s="36">
        <v>424.58307564283899</v>
      </c>
      <c r="AP52" s="36">
        <v>424.66296292388</v>
      </c>
      <c r="AQ52" s="36">
        <v>449.696052280066</v>
      </c>
      <c r="AR52" s="36">
        <v>437.99134662688601</v>
      </c>
      <c r="AS52" s="36">
        <v>424.04386594046099</v>
      </c>
      <c r="AT52" s="36">
        <v>418.84764376609002</v>
      </c>
      <c r="AU52" s="36">
        <v>445.19406634076302</v>
      </c>
      <c r="AV52" s="36">
        <v>455.52059446848301</v>
      </c>
      <c r="AW52" s="36">
        <v>444.91866694844202</v>
      </c>
      <c r="AX52" s="36">
        <v>443.34906269179402</v>
      </c>
      <c r="AY52" s="36">
        <v>414.25269833397499</v>
      </c>
      <c r="AZ52" s="36">
        <v>437.45875724803602</v>
      </c>
      <c r="BA52" s="36">
        <v>412.40527730796703</v>
      </c>
      <c r="BB52" s="36">
        <v>406.21591077669098</v>
      </c>
      <c r="BC52" s="36">
        <v>429.09062828474202</v>
      </c>
      <c r="BD52" s="36">
        <v>420.22666490248702</v>
      </c>
      <c r="BE52" s="36">
        <v>383.65594455039098</v>
      </c>
      <c r="BF52" s="36">
        <v>429.49068893464198</v>
      </c>
      <c r="BG52" s="36">
        <v>431.18905540942097</v>
      </c>
    </row>
    <row r="53" spans="1:59" x14ac:dyDescent="0.25">
      <c r="A53" s="14">
        <v>50</v>
      </c>
      <c r="B53" s="14" t="s">
        <v>519</v>
      </c>
      <c r="C53" s="36">
        <v>36.034179548666202</v>
      </c>
      <c r="D53" s="36">
        <v>35.781101011582699</v>
      </c>
      <c r="E53" s="36">
        <v>130.303055586033</v>
      </c>
      <c r="F53" s="36">
        <v>92519.159393911599</v>
      </c>
      <c r="G53" s="36">
        <v>91.775156709861207</v>
      </c>
      <c r="H53" s="36">
        <v>94.223973735900998</v>
      </c>
      <c r="I53" s="36">
        <v>11059.0065626246</v>
      </c>
      <c r="J53" s="36">
        <v>345574.80823745998</v>
      </c>
      <c r="K53" s="36">
        <v>355986.06787877902</v>
      </c>
      <c r="L53" s="36">
        <v>32.616045846735403</v>
      </c>
      <c r="M53" s="36">
        <v>376.31255430194898</v>
      </c>
      <c r="N53" s="36">
        <v>163.64440225900501</v>
      </c>
      <c r="O53" s="36">
        <v>419.88665999371199</v>
      </c>
      <c r="P53" s="36">
        <v>636.77205995403301</v>
      </c>
      <c r="Q53" s="36">
        <v>82850.282582650805</v>
      </c>
      <c r="R53" s="36">
        <v>85001.999999999898</v>
      </c>
      <c r="S53" s="36">
        <v>43.388533300345401</v>
      </c>
      <c r="T53" s="36">
        <v>161.263555290146</v>
      </c>
      <c r="U53" s="36">
        <v>167.95615948247101</v>
      </c>
      <c r="V53" s="36">
        <v>37.086649798177703</v>
      </c>
      <c r="W53" s="36">
        <v>42.881056190835999</v>
      </c>
      <c r="X53" s="36">
        <v>192.66504895266701</v>
      </c>
      <c r="Y53" s="36">
        <v>294.474317705472</v>
      </c>
      <c r="Z53" s="36">
        <v>31.347403548652501</v>
      </c>
      <c r="AA53" s="36">
        <v>52.079869633958403</v>
      </c>
      <c r="AB53" s="36">
        <v>49.413615139366101</v>
      </c>
      <c r="AC53" s="36">
        <v>68.281869858089394</v>
      </c>
      <c r="AD53" s="36">
        <v>116.41562078252601</v>
      </c>
      <c r="AE53" s="36">
        <v>121.17278000575899</v>
      </c>
      <c r="AF53" s="36">
        <v>28.162286280540499</v>
      </c>
      <c r="AG53" s="36">
        <v>32.156105038570601</v>
      </c>
      <c r="AH53" s="36">
        <v>80.825467727037093</v>
      </c>
      <c r="AI53" s="36">
        <v>36.790989800744697</v>
      </c>
      <c r="AJ53" s="36">
        <v>45.406163948029601</v>
      </c>
      <c r="AK53" s="36">
        <v>104.565517110511</v>
      </c>
      <c r="AL53" s="36">
        <v>95.988705106875599</v>
      </c>
      <c r="AM53" s="36">
        <v>28.553665005761601</v>
      </c>
      <c r="AN53" s="36">
        <v>42.299071475291299</v>
      </c>
      <c r="AO53" s="36">
        <v>39.966097696393</v>
      </c>
      <c r="AP53" s="36">
        <v>38.627880015770799</v>
      </c>
      <c r="AQ53" s="36">
        <v>35.201310335723797</v>
      </c>
      <c r="AR53" s="36">
        <v>37.983057520117299</v>
      </c>
      <c r="AS53" s="36">
        <v>33.561895285268598</v>
      </c>
      <c r="AT53" s="36">
        <v>34.6732495210507</v>
      </c>
      <c r="AU53" s="36">
        <v>35.116802721981102</v>
      </c>
      <c r="AV53" s="36">
        <v>36.487826885274799</v>
      </c>
      <c r="AW53" s="36">
        <v>36.278612020336602</v>
      </c>
      <c r="AX53" s="36">
        <v>35.4722368032362</v>
      </c>
      <c r="AY53" s="36">
        <v>34.368273463455701</v>
      </c>
      <c r="AZ53" s="36">
        <v>35.680100832322701</v>
      </c>
      <c r="BA53" s="36">
        <v>33.789428642890201</v>
      </c>
      <c r="BB53" s="36">
        <v>34.084426292975998</v>
      </c>
      <c r="BC53" s="36">
        <v>36.208508510606698</v>
      </c>
      <c r="BD53" s="36">
        <v>33.370114138525999</v>
      </c>
      <c r="BE53" s="36">
        <v>32.142394015211103</v>
      </c>
      <c r="BF53" s="36">
        <v>35.377236461048398</v>
      </c>
      <c r="BG53" s="36">
        <v>34.712060736047597</v>
      </c>
    </row>
    <row r="54" spans="1:59" x14ac:dyDescent="0.25">
      <c r="A54" s="14">
        <v>51</v>
      </c>
      <c r="B54" s="14" t="s">
        <v>619</v>
      </c>
      <c r="C54" s="36">
        <v>0.379816181853183</v>
      </c>
      <c r="D54" s="36">
        <v>5.7182673623189499</v>
      </c>
      <c r="E54" s="36">
        <v>6.8097970561482599</v>
      </c>
      <c r="F54" s="36">
        <v>347.18171900479399</v>
      </c>
      <c r="G54" s="36">
        <v>97.733324656046406</v>
      </c>
      <c r="H54" s="36">
        <v>107.47959439960501</v>
      </c>
      <c r="I54" s="36">
        <v>380.272140957744</v>
      </c>
      <c r="J54" s="36">
        <v>1943.9770298667099</v>
      </c>
      <c r="K54" s="36">
        <v>388.76414792395798</v>
      </c>
      <c r="L54" s="36">
        <v>31816.578603930699</v>
      </c>
      <c r="M54" s="36">
        <v>82.559226046477505</v>
      </c>
      <c r="N54" s="36">
        <v>42.202421946411498</v>
      </c>
      <c r="O54" s="36">
        <v>43.461438005406301</v>
      </c>
      <c r="P54" s="36">
        <v>12.292468380217899</v>
      </c>
      <c r="Q54" s="36">
        <v>100301.81367951199</v>
      </c>
      <c r="R54" s="36">
        <v>94881.999999999898</v>
      </c>
      <c r="S54" s="36">
        <v>3.0477172019726302</v>
      </c>
      <c r="T54" s="36">
        <v>68.467586131061907</v>
      </c>
      <c r="U54" s="36">
        <v>84.204837383162101</v>
      </c>
      <c r="V54" s="36">
        <v>2.2523292192771698</v>
      </c>
      <c r="W54" s="36">
        <v>12.3694727446633</v>
      </c>
      <c r="X54" s="36">
        <v>64.797315343807597</v>
      </c>
      <c r="Y54" s="36">
        <v>237.602623131397</v>
      </c>
      <c r="Z54" s="36">
        <v>9.7705288734824798</v>
      </c>
      <c r="AA54" s="36">
        <v>10.921450238997799</v>
      </c>
      <c r="AB54" s="36">
        <v>22.781346282551102</v>
      </c>
      <c r="AC54" s="36">
        <v>22.527268544931498</v>
      </c>
      <c r="AD54" s="36">
        <v>25.2510467382039</v>
      </c>
      <c r="AE54" s="36">
        <v>23.659800939984802</v>
      </c>
      <c r="AF54" s="36">
        <v>10.884925424447299</v>
      </c>
      <c r="AG54" s="36">
        <v>0.13121662982610899</v>
      </c>
      <c r="AH54" s="36">
        <v>147.51470144599</v>
      </c>
      <c r="AI54" s="36">
        <v>22.973824082710198</v>
      </c>
      <c r="AJ54" s="36">
        <v>5.3393188028144802</v>
      </c>
      <c r="AK54" s="36">
        <v>12.7210729120976</v>
      </c>
      <c r="AL54" s="36">
        <v>12.027471597144</v>
      </c>
      <c r="AM54" s="36">
        <v>2.6599220124762599</v>
      </c>
      <c r="AN54" s="36">
        <v>27.795161959561501</v>
      </c>
      <c r="AO54" s="36">
        <v>30.333405274140201</v>
      </c>
      <c r="AP54" s="36">
        <v>28.8792410084335</v>
      </c>
      <c r="AQ54" s="36">
        <v>23.350068831503201</v>
      </c>
      <c r="AR54" s="36">
        <v>21.765326199994998</v>
      </c>
      <c r="AS54" s="36">
        <v>20.018374543337401</v>
      </c>
      <c r="AT54" s="36">
        <v>22.135751739113001</v>
      </c>
      <c r="AU54" s="36">
        <v>20.928791262933199</v>
      </c>
      <c r="AV54" s="36">
        <v>2.3200478278552201</v>
      </c>
      <c r="AW54" s="36">
        <v>1.23342724772593</v>
      </c>
      <c r="AX54" s="36">
        <v>2.0919011863805999</v>
      </c>
      <c r="AY54" s="36">
        <v>10.703743292239301</v>
      </c>
      <c r="AZ54" s="36">
        <v>2.1814940670662701</v>
      </c>
      <c r="BA54" s="36">
        <v>4.0827142436278896</v>
      </c>
      <c r="BB54" s="36">
        <v>1.1152636986791999</v>
      </c>
      <c r="BC54" s="36">
        <v>4.1984227896897997</v>
      </c>
      <c r="BD54" s="36">
        <v>1.1972011386594299</v>
      </c>
      <c r="BE54" s="36">
        <v>26.069135034821201</v>
      </c>
      <c r="BF54" s="36">
        <v>10.2823980703328</v>
      </c>
      <c r="BG54" s="36">
        <v>3.4737658173175201</v>
      </c>
    </row>
    <row r="55" spans="1:59" x14ac:dyDescent="0.25">
      <c r="A55" s="14">
        <v>52</v>
      </c>
      <c r="B55" s="14" t="s">
        <v>620</v>
      </c>
      <c r="C55" s="36">
        <v>0.217106587673389</v>
      </c>
      <c r="D55" s="36">
        <v>3.7684240923397101</v>
      </c>
      <c r="E55" s="36">
        <v>7.0395586726619799</v>
      </c>
      <c r="F55" s="36">
        <v>357.11908849647398</v>
      </c>
      <c r="G55" s="36">
        <v>445.17349339362698</v>
      </c>
      <c r="H55" s="36">
        <v>398.463630325103</v>
      </c>
      <c r="I55" s="36">
        <v>86.577369217563799</v>
      </c>
      <c r="J55" s="36">
        <v>5153.9132124028301</v>
      </c>
      <c r="K55" s="36">
        <v>1875.0509314426799</v>
      </c>
      <c r="L55" s="36">
        <v>197156.26314414799</v>
      </c>
      <c r="M55" s="36">
        <v>107.145674891414</v>
      </c>
      <c r="N55" s="36">
        <v>92.805772920817404</v>
      </c>
      <c r="O55" s="36">
        <v>424.83692529088597</v>
      </c>
      <c r="P55" s="36">
        <v>43.740305881661001</v>
      </c>
      <c r="Q55" s="36">
        <v>314411.527653025</v>
      </c>
      <c r="R55" s="36">
        <v>375000</v>
      </c>
      <c r="S55" s="36">
        <v>3.9852499496268199</v>
      </c>
      <c r="T55" s="36">
        <v>58.992453303675603</v>
      </c>
      <c r="U55" s="36">
        <v>15.7523052574541</v>
      </c>
      <c r="V55" s="36">
        <v>0.53157794198821195</v>
      </c>
      <c r="W55" s="36">
        <v>342.59459891931698</v>
      </c>
      <c r="X55" s="36">
        <v>1179.26402006687</v>
      </c>
      <c r="Y55" s="36">
        <v>2116.7525723676699</v>
      </c>
      <c r="Z55" s="36">
        <v>1.7368895070856201</v>
      </c>
      <c r="AA55" s="36">
        <v>5.2450753151260203</v>
      </c>
      <c r="AB55" s="36">
        <v>7.6739285540017201</v>
      </c>
      <c r="AC55" s="36">
        <v>8.0901025924459997</v>
      </c>
      <c r="AD55" s="36">
        <v>4.2733450891111797</v>
      </c>
      <c r="AE55" s="36">
        <v>4.9710856865590003</v>
      </c>
      <c r="AF55" s="36">
        <v>4.71641920698137</v>
      </c>
      <c r="AG55" s="36">
        <v>0.61638609275984502</v>
      </c>
      <c r="AH55" s="36">
        <v>565.48706881954797</v>
      </c>
      <c r="AI55" s="36">
        <v>200.022478734245</v>
      </c>
      <c r="AJ55" s="36">
        <v>7.8862333040453798</v>
      </c>
      <c r="AK55" s="36">
        <v>10.007579823810399</v>
      </c>
      <c r="AL55" s="36">
        <v>8.3596298574479295</v>
      </c>
      <c r="AM55" s="36">
        <v>0.43884045214109302</v>
      </c>
      <c r="AN55" s="36">
        <v>15.068932639259801</v>
      </c>
      <c r="AO55" s="36">
        <v>2.0580109031062901</v>
      </c>
      <c r="AP55" s="36">
        <v>4.2868238275573196</v>
      </c>
      <c r="AQ55" s="36">
        <v>140.44133249885999</v>
      </c>
      <c r="AR55" s="36">
        <v>482.17162867255598</v>
      </c>
      <c r="AS55" s="36">
        <v>61.948441466533097</v>
      </c>
      <c r="AT55" s="36">
        <v>316.54198046121098</v>
      </c>
      <c r="AU55" s="36">
        <v>68.303672908742598</v>
      </c>
      <c r="AV55" s="36">
        <v>17.765429209409501</v>
      </c>
      <c r="AW55" s="36">
        <v>71.320487862934499</v>
      </c>
      <c r="AX55" s="36">
        <v>8.7320907571022506</v>
      </c>
      <c r="AY55" s="36">
        <v>42.4556005822716</v>
      </c>
      <c r="AZ55" s="36">
        <v>7.7405873697231202</v>
      </c>
      <c r="BA55" s="36">
        <v>16.1836241951349</v>
      </c>
      <c r="BB55" s="36">
        <v>1.6430467215816</v>
      </c>
      <c r="BC55" s="36">
        <v>9.0340170177901609</v>
      </c>
      <c r="BD55" s="36">
        <v>1.09842449449957</v>
      </c>
      <c r="BE55" s="36">
        <v>26.1106060102837</v>
      </c>
      <c r="BF55" s="36">
        <v>1.4009195022512799</v>
      </c>
      <c r="BG55" s="36">
        <v>1.20919648081662</v>
      </c>
    </row>
    <row r="56" spans="1:59" x14ac:dyDescent="0.25">
      <c r="A56" s="14">
        <v>53</v>
      </c>
      <c r="B56" s="14" t="s">
        <v>621</v>
      </c>
      <c r="C56" s="36">
        <v>23.825694716117599</v>
      </c>
      <c r="D56" s="36">
        <v>16.948491245232798</v>
      </c>
      <c r="E56" s="36">
        <v>18.726794690425201</v>
      </c>
      <c r="F56" s="36">
        <v>2059.1009645365698</v>
      </c>
      <c r="G56" s="36">
        <v>137.46675440274001</v>
      </c>
      <c r="H56" s="36">
        <v>99.981504820593102</v>
      </c>
      <c r="I56" s="36">
        <v>46.144870417669701</v>
      </c>
      <c r="J56" s="36">
        <v>2652.3971943040401</v>
      </c>
      <c r="K56" s="36">
        <v>3088.2629741753999</v>
      </c>
      <c r="L56" s="36">
        <v>139813.22216383801</v>
      </c>
      <c r="M56" s="36">
        <v>973.12291789217704</v>
      </c>
      <c r="N56" s="36">
        <v>474.87638871429198</v>
      </c>
      <c r="O56" s="36">
        <v>2153.0807667600702</v>
      </c>
      <c r="P56" s="36">
        <v>38.307144560193002</v>
      </c>
      <c r="Q56" s="36">
        <v>418070.68081475602</v>
      </c>
      <c r="R56" s="36">
        <v>390000</v>
      </c>
      <c r="S56" s="36">
        <v>3.0796873365285999</v>
      </c>
      <c r="T56" s="36">
        <v>18.118237069890899</v>
      </c>
      <c r="U56" s="36">
        <v>2.09176570918875</v>
      </c>
      <c r="V56" s="36">
        <v>45.511817802330697</v>
      </c>
      <c r="W56" s="36">
        <v>115.07972481701</v>
      </c>
      <c r="X56" s="36">
        <v>317.45393315923098</v>
      </c>
      <c r="Y56" s="36">
        <v>1143.53524826903</v>
      </c>
      <c r="Z56" s="36">
        <v>0.153995863698492</v>
      </c>
      <c r="AA56" s="36">
        <v>0.63777685861314604</v>
      </c>
      <c r="AB56" s="36">
        <v>0.97688872457879605</v>
      </c>
      <c r="AC56" s="36">
        <v>1.4709063552559101</v>
      </c>
      <c r="AD56" s="36">
        <v>5.6637340310848696</v>
      </c>
      <c r="AE56" s="36">
        <v>3.2612198204126099</v>
      </c>
      <c r="AF56" s="36">
        <v>1122.36981499935</v>
      </c>
      <c r="AG56" s="36">
        <v>-0.52202916484153605</v>
      </c>
      <c r="AH56" s="36">
        <v>538.43769110807102</v>
      </c>
      <c r="AI56" s="36">
        <v>1032.2936794530301</v>
      </c>
      <c r="AJ56" s="36">
        <v>2.3590670469213202</v>
      </c>
      <c r="AK56" s="36">
        <v>0.49708470829316997</v>
      </c>
      <c r="AL56" s="36">
        <v>1.3088568848322599</v>
      </c>
      <c r="AM56" s="36">
        <v>0.172571432904816</v>
      </c>
      <c r="AN56" s="36">
        <v>152.071404139013</v>
      </c>
      <c r="AO56" s="36">
        <v>2.5675094457974699</v>
      </c>
      <c r="AP56" s="36">
        <v>29.6666194917943</v>
      </c>
      <c r="AQ56" s="36">
        <v>4417.0673393978605</v>
      </c>
      <c r="AR56" s="36">
        <v>5891.3686173835304</v>
      </c>
      <c r="AS56" s="36">
        <v>449.89534215647501</v>
      </c>
      <c r="AT56" s="36">
        <v>1683.48489180571</v>
      </c>
      <c r="AU56" s="36">
        <v>251.43235777249799</v>
      </c>
      <c r="AV56" s="36">
        <v>21.6094676958927</v>
      </c>
      <c r="AW56" s="36">
        <v>237.45464446947699</v>
      </c>
      <c r="AX56" s="36">
        <v>29.686908263647201</v>
      </c>
      <c r="AY56" s="36">
        <v>173.21438202027301</v>
      </c>
      <c r="AZ56" s="36">
        <v>35.0981985934718</v>
      </c>
      <c r="BA56" s="36">
        <v>89.0019774894553</v>
      </c>
      <c r="BB56" s="36">
        <v>11.919951842219501</v>
      </c>
      <c r="BC56" s="36">
        <v>62.579128262431297</v>
      </c>
      <c r="BD56" s="36">
        <v>6.7515471133690497</v>
      </c>
      <c r="BE56" s="36">
        <v>1.03288103870363</v>
      </c>
      <c r="BF56" s="36">
        <v>274.382284330966</v>
      </c>
      <c r="BG56" s="36">
        <v>14.2719013943906</v>
      </c>
    </row>
    <row r="57" spans="1:59" ht="15.75" thickBot="1" x14ac:dyDescent="0.3">
      <c r="A57" s="52">
        <v>54</v>
      </c>
      <c r="B57" s="52" t="s">
        <v>617</v>
      </c>
      <c r="C57" s="40">
        <v>439.79158131303097</v>
      </c>
      <c r="D57" s="40">
        <v>360.64569124041901</v>
      </c>
      <c r="E57" s="40">
        <v>468.218647379944</v>
      </c>
      <c r="F57" s="40">
        <v>30840.793968900001</v>
      </c>
      <c r="G57" s="40">
        <v>22539.206716709599</v>
      </c>
      <c r="H57" s="40">
        <v>21949.2280775785</v>
      </c>
      <c r="I57" s="40">
        <v>74411.750262174304</v>
      </c>
      <c r="J57" s="40">
        <v>280151.67629859998</v>
      </c>
      <c r="K57" s="40">
        <v>280411.41361264</v>
      </c>
      <c r="L57" s="40">
        <v>0.83156802941950003</v>
      </c>
      <c r="M57" s="40">
        <v>595.17291022938502</v>
      </c>
      <c r="N57" s="40">
        <v>131.03821048941199</v>
      </c>
      <c r="O57" s="40">
        <v>894.12684339007797</v>
      </c>
      <c r="P57" s="40">
        <v>20096.6243446933</v>
      </c>
      <c r="Q57" s="40">
        <v>52247.548380351203</v>
      </c>
      <c r="R57" s="40">
        <v>52858</v>
      </c>
      <c r="S57" s="40">
        <v>516.27435093339204</v>
      </c>
      <c r="T57" s="40">
        <v>453.62923511191701</v>
      </c>
      <c r="U57" s="40">
        <v>462.25417720827699</v>
      </c>
      <c r="V57" s="40">
        <v>425.89210637488202</v>
      </c>
      <c r="W57" s="40">
        <v>674.33932944019602</v>
      </c>
      <c r="X57" s="40">
        <v>98007.440710599898</v>
      </c>
      <c r="Y57" s="40">
        <v>77735.097870028199</v>
      </c>
      <c r="Z57" s="40">
        <v>379.94531645531703</v>
      </c>
      <c r="AA57" s="40">
        <v>406.62322549685598</v>
      </c>
      <c r="AB57" s="40">
        <v>412.35893483591201</v>
      </c>
      <c r="AC57" s="40">
        <v>383.21271752436502</v>
      </c>
      <c r="AD57" s="40">
        <v>505.01570832444997</v>
      </c>
      <c r="AE57" s="40">
        <v>501.78821189163102</v>
      </c>
      <c r="AF57" s="40">
        <v>337.28363315652098</v>
      </c>
      <c r="AG57" s="40">
        <v>323.33204947178899</v>
      </c>
      <c r="AH57" s="40">
        <v>452.12514836346497</v>
      </c>
      <c r="AI57" s="40">
        <v>412.04557637458998</v>
      </c>
      <c r="AJ57" s="40">
        <v>410.71615822323901</v>
      </c>
      <c r="AK57" s="40">
        <v>351.803134005522</v>
      </c>
      <c r="AL57" s="40">
        <v>318.31425214117797</v>
      </c>
      <c r="AM57" s="40">
        <v>367.89116234332698</v>
      </c>
      <c r="AN57" s="40">
        <v>382.47315998272899</v>
      </c>
      <c r="AO57" s="40">
        <v>403.79816755674301</v>
      </c>
      <c r="AP57" s="40">
        <v>397.425119947334</v>
      </c>
      <c r="AQ57" s="40">
        <v>380.50156051999102</v>
      </c>
      <c r="AR57" s="40">
        <v>397.53579397112202</v>
      </c>
      <c r="AS57" s="40">
        <v>399.53923525780601</v>
      </c>
      <c r="AT57" s="40">
        <v>453.96741942536897</v>
      </c>
      <c r="AU57" s="40">
        <v>451.83201125324899</v>
      </c>
      <c r="AV57" s="40">
        <v>410.43701106215298</v>
      </c>
      <c r="AW57" s="40">
        <v>518.13534380971396</v>
      </c>
      <c r="AX57" s="40">
        <v>504.21456962772697</v>
      </c>
      <c r="AY57" s="40">
        <v>510.52581139572499</v>
      </c>
      <c r="AZ57" s="40">
        <v>500.20121553054503</v>
      </c>
      <c r="BA57" s="40">
        <v>539.18071136124195</v>
      </c>
      <c r="BB57" s="40">
        <v>496.62685839149299</v>
      </c>
      <c r="BC57" s="40">
        <v>493.128064536831</v>
      </c>
      <c r="BD57" s="40">
        <v>507.37121737397899</v>
      </c>
      <c r="BE57" s="40">
        <v>390.21509280303297</v>
      </c>
      <c r="BF57" s="40">
        <v>354.529400097814</v>
      </c>
      <c r="BG57" s="40">
        <v>392.56697735295398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553AA-1D95-4AD3-BA7E-04C711C5449F}">
  <dimension ref="A1:Z113"/>
  <sheetViews>
    <sheetView workbookViewId="0">
      <selection activeCell="D1" sqref="D1"/>
    </sheetView>
  </sheetViews>
  <sheetFormatPr baseColWidth="10" defaultRowHeight="15" x14ac:dyDescent="0.25"/>
  <cols>
    <col min="1" max="1" width="37.42578125" style="14" bestFit="1" customWidth="1"/>
    <col min="2" max="2" width="18.140625" style="14" bestFit="1" customWidth="1"/>
    <col min="3" max="16384" width="11.42578125" style="14"/>
  </cols>
  <sheetData>
    <row r="1" spans="1:26" x14ac:dyDescent="0.25">
      <c r="A1" s="33" t="s">
        <v>506</v>
      </c>
    </row>
    <row r="3" spans="1:26" ht="15.75" thickBot="1" x14ac:dyDescent="0.3">
      <c r="A3" s="53" t="s">
        <v>532</v>
      </c>
      <c r="B3" s="53" t="s">
        <v>64</v>
      </c>
      <c r="C3" s="53" t="s">
        <v>177</v>
      </c>
      <c r="D3" s="53" t="s">
        <v>178</v>
      </c>
      <c r="E3" s="53" t="s">
        <v>187</v>
      </c>
      <c r="F3" s="53" t="s">
        <v>188</v>
      </c>
      <c r="G3" s="53" t="s">
        <v>200</v>
      </c>
      <c r="H3" s="53" t="s">
        <v>201</v>
      </c>
      <c r="I3" s="53" t="s">
        <v>385</v>
      </c>
      <c r="J3" s="53" t="s">
        <v>386</v>
      </c>
      <c r="K3" s="53" t="s">
        <v>210</v>
      </c>
      <c r="L3" s="53" t="s">
        <v>211</v>
      </c>
      <c r="M3" s="53" t="s">
        <v>212</v>
      </c>
      <c r="N3" s="53" t="s">
        <v>213</v>
      </c>
      <c r="O3" s="53" t="s">
        <v>214</v>
      </c>
      <c r="P3" s="53" t="s">
        <v>215</v>
      </c>
      <c r="Q3" s="53" t="s">
        <v>216</v>
      </c>
      <c r="R3" s="53" t="s">
        <v>217</v>
      </c>
      <c r="S3" s="53" t="s">
        <v>218</v>
      </c>
      <c r="T3" s="53" t="s">
        <v>219</v>
      </c>
      <c r="U3" s="53" t="s">
        <v>220</v>
      </c>
      <c r="V3" s="53" t="s">
        <v>221</v>
      </c>
      <c r="W3" s="53" t="s">
        <v>222</v>
      </c>
      <c r="X3" s="53" t="s">
        <v>223</v>
      </c>
      <c r="Y3" s="53" t="s">
        <v>387</v>
      </c>
      <c r="Z3" s="53" t="s">
        <v>388</v>
      </c>
    </row>
    <row r="4" spans="1:26" x14ac:dyDescent="0.25">
      <c r="A4" s="14" t="s">
        <v>395</v>
      </c>
      <c r="B4" s="14" t="s">
        <v>533</v>
      </c>
      <c r="C4" s="14">
        <v>153000</v>
      </c>
      <c r="D4" s="14">
        <v>58.647629314121801</v>
      </c>
      <c r="E4" s="14">
        <v>5.0829183418101396</v>
      </c>
      <c r="F4" s="14">
        <v>-0.74253020496886202</v>
      </c>
      <c r="G4" s="14">
        <v>0.162511266551709</v>
      </c>
      <c r="H4" s="14">
        <v>572.58399233241505</v>
      </c>
      <c r="I4" s="14">
        <v>551899.33860705304</v>
      </c>
      <c r="J4" s="14">
        <v>0.88248889563093202</v>
      </c>
      <c r="K4" s="14">
        <v>-0.28009716064828299</v>
      </c>
      <c r="L4" s="14">
        <v>7.5686425454209498</v>
      </c>
      <c r="M4" s="14">
        <v>-3.2891351887002998E-2</v>
      </c>
      <c r="N4" s="14">
        <v>1.67881096515703</v>
      </c>
      <c r="O4" s="14">
        <v>2.0202075558771102</v>
      </c>
      <c r="P4" s="14">
        <v>0.50625239333281802</v>
      </c>
      <c r="Q4" s="14">
        <v>11.819066777514299</v>
      </c>
      <c r="R4" s="14">
        <v>2.7094748329534499</v>
      </c>
      <c r="S4" s="14">
        <v>44.027611192090802</v>
      </c>
      <c r="T4" s="14">
        <v>17.274425993391102</v>
      </c>
      <c r="U4" s="14">
        <v>81.940841170567793</v>
      </c>
      <c r="V4" s="14">
        <v>20.786321633205901</v>
      </c>
      <c r="W4" s="14">
        <v>195.32590454027101</v>
      </c>
      <c r="X4" s="14">
        <v>46.165014053076298</v>
      </c>
      <c r="Y4" s="14">
        <v>9080.9823717355303</v>
      </c>
      <c r="Z4" s="14">
        <v>0.10335958193268099</v>
      </c>
    </row>
    <row r="5" spans="1:26" x14ac:dyDescent="0.25">
      <c r="A5" s="14" t="s">
        <v>395</v>
      </c>
      <c r="B5" s="14" t="s">
        <v>534</v>
      </c>
      <c r="C5" s="14">
        <v>153000</v>
      </c>
      <c r="D5" s="14">
        <v>93.184349508154597</v>
      </c>
      <c r="E5" s="14">
        <v>3.1813719377827399</v>
      </c>
      <c r="F5" s="14">
        <v>0.13168494429269301</v>
      </c>
      <c r="G5" s="14">
        <v>0.104989287365156</v>
      </c>
      <c r="H5" s="14">
        <v>989.407529999286</v>
      </c>
      <c r="I5" s="14">
        <v>540867.31554334704</v>
      </c>
      <c r="J5" s="14">
        <v>1.63200593588756</v>
      </c>
      <c r="K5" s="14">
        <v>-8.5393482379070004E-2</v>
      </c>
      <c r="L5" s="14">
        <v>14.5813753328822</v>
      </c>
      <c r="M5" s="14">
        <v>3.6382952518701002E-2</v>
      </c>
      <c r="N5" s="14">
        <v>2.5411234821850801</v>
      </c>
      <c r="O5" s="14">
        <v>4.3770958302250103</v>
      </c>
      <c r="P5" s="14">
        <v>1.3588631873463199</v>
      </c>
      <c r="Q5" s="14">
        <v>16.748235249143701</v>
      </c>
      <c r="R5" s="14">
        <v>6.0928227485518001</v>
      </c>
      <c r="S5" s="14">
        <v>75.800475525404707</v>
      </c>
      <c r="T5" s="14">
        <v>31.472328182296199</v>
      </c>
      <c r="U5" s="14">
        <v>153.12993491416199</v>
      </c>
      <c r="V5" s="14">
        <v>34.9444427338723</v>
      </c>
      <c r="W5" s="14">
        <v>344.54710280839998</v>
      </c>
      <c r="X5" s="14">
        <v>71.6574844795649</v>
      </c>
      <c r="Y5" s="14">
        <v>10384.1544797559</v>
      </c>
      <c r="Z5" s="14">
        <v>0.14446573695986201</v>
      </c>
    </row>
    <row r="6" spans="1:26" x14ac:dyDescent="0.25">
      <c r="A6" s="14" t="s">
        <v>395</v>
      </c>
      <c r="B6" s="14" t="s">
        <v>535</v>
      </c>
      <c r="C6" s="14">
        <v>153000</v>
      </c>
      <c r="D6" s="14">
        <v>217.55946538494899</v>
      </c>
      <c r="E6" s="14">
        <v>4.8393259068874599</v>
      </c>
      <c r="F6" s="14">
        <v>0.65162352762366305</v>
      </c>
      <c r="G6" s="14">
        <v>0.12541665788971701</v>
      </c>
      <c r="H6" s="14">
        <v>559.28643557087605</v>
      </c>
      <c r="I6" s="14">
        <v>534402.79981693998</v>
      </c>
      <c r="J6" s="14">
        <v>1.18478913025498</v>
      </c>
      <c r="K6" s="14">
        <v>-9.2125225703510005E-2</v>
      </c>
      <c r="L6" s="14">
        <v>11.542583864075</v>
      </c>
      <c r="M6" s="14">
        <v>-2.3906570452878001E-2</v>
      </c>
      <c r="N6" s="14">
        <v>0.75413819899603796</v>
      </c>
      <c r="O6" s="14">
        <v>2.5832637785080701</v>
      </c>
      <c r="P6" s="14">
        <v>0.33603767235656201</v>
      </c>
      <c r="Q6" s="14">
        <v>9.9718712775393303</v>
      </c>
      <c r="R6" s="14">
        <v>3.4836461914160299</v>
      </c>
      <c r="S6" s="14">
        <v>43.272013055612497</v>
      </c>
      <c r="T6" s="14">
        <v>18.061198741574099</v>
      </c>
      <c r="U6" s="14">
        <v>91.209841232338505</v>
      </c>
      <c r="V6" s="14">
        <v>20.5162026532347</v>
      </c>
      <c r="W6" s="14">
        <v>204.240843281119</v>
      </c>
      <c r="X6" s="14">
        <v>47.4765522005424</v>
      </c>
      <c r="Y6" s="14">
        <v>8292.7869383303496</v>
      </c>
      <c r="Z6" s="14">
        <v>0.250180169865931</v>
      </c>
    </row>
    <row r="7" spans="1:26" x14ac:dyDescent="0.25">
      <c r="A7" s="14" t="s">
        <v>395</v>
      </c>
      <c r="B7" s="14" t="s">
        <v>536</v>
      </c>
      <c r="C7" s="14">
        <v>327180</v>
      </c>
      <c r="D7" s="14">
        <v>539.58560794227901</v>
      </c>
      <c r="E7" s="14">
        <v>401.66683170456599</v>
      </c>
      <c r="F7" s="14">
        <v>405.13499439197801</v>
      </c>
      <c r="G7" s="14">
        <v>495.39893401441202</v>
      </c>
      <c r="H7" s="14">
        <v>432.12321785441401</v>
      </c>
      <c r="I7" s="14">
        <v>400.76128872790099</v>
      </c>
      <c r="J7" s="14">
        <v>393.27747777342</v>
      </c>
      <c r="K7" s="14">
        <v>433.72314484858902</v>
      </c>
      <c r="L7" s="14">
        <v>441.14531275537502</v>
      </c>
      <c r="M7" s="14">
        <v>404.307964250743</v>
      </c>
      <c r="N7" s="14">
        <v>408.01883110074499</v>
      </c>
      <c r="O7" s="14">
        <v>433.11411756664899</v>
      </c>
      <c r="P7" s="14">
        <v>425.00476122045899</v>
      </c>
      <c r="Q7" s="14">
        <v>442.456148827319</v>
      </c>
      <c r="R7" s="14">
        <v>418.920778796408</v>
      </c>
      <c r="S7" s="14">
        <v>413.982747743765</v>
      </c>
      <c r="T7" s="14">
        <v>419.00663395093801</v>
      </c>
      <c r="U7" s="14">
        <v>420.60851810992199</v>
      </c>
      <c r="V7" s="14">
        <v>409.44211093045402</v>
      </c>
      <c r="W7" s="14">
        <v>420.34525925691003</v>
      </c>
      <c r="X7" s="14">
        <v>400.62335191021299</v>
      </c>
      <c r="Y7" s="14">
        <v>421.07134748380599</v>
      </c>
      <c r="Z7" s="14">
        <v>442.42591670901498</v>
      </c>
    </row>
    <row r="8" spans="1:26" x14ac:dyDescent="0.25">
      <c r="A8" s="14" t="s">
        <v>395</v>
      </c>
      <c r="B8" s="14" t="s">
        <v>536</v>
      </c>
      <c r="C8" s="14">
        <v>327180</v>
      </c>
      <c r="D8" s="14">
        <v>140.35395713814401</v>
      </c>
      <c r="E8" s="14">
        <v>431.38618791820102</v>
      </c>
      <c r="F8" s="14">
        <v>423.53763499230001</v>
      </c>
      <c r="G8" s="14">
        <v>528.13063353601501</v>
      </c>
      <c r="H8" s="14">
        <v>433.710709516897</v>
      </c>
      <c r="I8" s="14">
        <v>445.138838655092</v>
      </c>
      <c r="J8" s="14">
        <v>404.23895256853001</v>
      </c>
      <c r="K8" s="14">
        <v>453.10489629278197</v>
      </c>
      <c r="L8" s="14">
        <v>441.90423521767599</v>
      </c>
      <c r="M8" s="14">
        <v>428.655814497412</v>
      </c>
      <c r="N8" s="14">
        <v>430.179194561261</v>
      </c>
      <c r="O8" s="14">
        <v>447.25812304126299</v>
      </c>
      <c r="P8" s="14">
        <v>461.72641987283498</v>
      </c>
      <c r="Q8" s="14">
        <v>432.07221112547802</v>
      </c>
      <c r="R8" s="14">
        <v>438.36075269271799</v>
      </c>
      <c r="S8" s="14">
        <v>411.79169343810401</v>
      </c>
      <c r="T8" s="14">
        <v>434.28881402753501</v>
      </c>
      <c r="U8" s="14">
        <v>419.69809255708498</v>
      </c>
      <c r="V8" s="14">
        <v>412.89766226479099</v>
      </c>
      <c r="W8" s="14">
        <v>424.62390013145199</v>
      </c>
      <c r="X8" s="14">
        <v>417.99645912285001</v>
      </c>
      <c r="Y8" s="14">
        <v>410.06893272199602</v>
      </c>
      <c r="Z8" s="14">
        <v>447.89711257089601</v>
      </c>
    </row>
    <row r="9" spans="1:26" x14ac:dyDescent="0.25">
      <c r="A9" s="14" t="s">
        <v>395</v>
      </c>
      <c r="B9" s="14" t="s">
        <v>537</v>
      </c>
      <c r="C9" s="14">
        <v>153000</v>
      </c>
      <c r="D9" s="14">
        <v>248.00166125528801</v>
      </c>
      <c r="E9" s="14">
        <v>5.8611625535093603</v>
      </c>
      <c r="F9" s="14">
        <v>0.77595446673865298</v>
      </c>
      <c r="G9" s="14">
        <v>0.29171916124759301</v>
      </c>
      <c r="H9" s="14">
        <v>387.53082678432401</v>
      </c>
      <c r="I9" s="14">
        <v>465046.836317093</v>
      </c>
      <c r="J9" s="14">
        <v>3.1807784039853302</v>
      </c>
      <c r="K9" s="14">
        <v>0.645998485745643</v>
      </c>
      <c r="L9" s="14">
        <v>35.217454694730101</v>
      </c>
      <c r="M9" s="14">
        <v>0.148677163589367</v>
      </c>
      <c r="N9" s="14">
        <v>1.69465679475076</v>
      </c>
      <c r="O9" s="14">
        <v>1.1840618192708601</v>
      </c>
      <c r="P9" s="14">
        <v>0.16084407136012099</v>
      </c>
      <c r="Q9" s="14">
        <v>9.0487793432238508</v>
      </c>
      <c r="R9" s="14">
        <v>2.8081836010896501</v>
      </c>
      <c r="S9" s="14">
        <v>27.3507188559371</v>
      </c>
      <c r="T9" s="14">
        <v>11.9506471528343</v>
      </c>
      <c r="U9" s="14">
        <v>56.321805274627401</v>
      </c>
      <c r="V9" s="14">
        <v>11.7246059437737</v>
      </c>
      <c r="W9" s="14">
        <v>114.016693023351</v>
      </c>
      <c r="X9" s="14">
        <v>22.530515385533</v>
      </c>
      <c r="Y9" s="14">
        <v>9391.7671410995408</v>
      </c>
      <c r="Z9" s="14">
        <v>2.0790251044772798</v>
      </c>
    </row>
    <row r="10" spans="1:26" x14ac:dyDescent="0.25">
      <c r="A10" s="14" t="s">
        <v>395</v>
      </c>
      <c r="B10" s="14" t="s">
        <v>538</v>
      </c>
      <c r="C10" s="14">
        <v>153000</v>
      </c>
      <c r="D10" s="14">
        <v>297.15485319485703</v>
      </c>
      <c r="E10" s="14">
        <v>7.5989958545647296</v>
      </c>
      <c r="F10" s="14">
        <v>1.5029322917397501</v>
      </c>
      <c r="G10" s="14">
        <v>0.155820652877079</v>
      </c>
      <c r="H10" s="14">
        <v>1161.04228313149</v>
      </c>
      <c r="I10" s="14">
        <v>495857.20467183</v>
      </c>
      <c r="J10" s="14">
        <v>1.47787914991012</v>
      </c>
      <c r="K10" s="14">
        <v>1.6937639040240999E-2</v>
      </c>
      <c r="L10" s="14">
        <v>29.292711175932698</v>
      </c>
      <c r="M10" s="14">
        <v>0.126204717055723</v>
      </c>
      <c r="N10" s="14">
        <v>2.7558738141157302</v>
      </c>
      <c r="O10" s="14">
        <v>8.6364628620468906</v>
      </c>
      <c r="P10" s="14">
        <v>0.82908046412259995</v>
      </c>
      <c r="Q10" s="14">
        <v>37.579906390869397</v>
      </c>
      <c r="R10" s="14">
        <v>11.5903313882023</v>
      </c>
      <c r="S10" s="14">
        <v>112.766756886538</v>
      </c>
      <c r="T10" s="14">
        <v>37.136988348351601</v>
      </c>
      <c r="U10" s="14">
        <v>158.48270991227099</v>
      </c>
      <c r="V10" s="14">
        <v>30.580701388145599</v>
      </c>
      <c r="W10" s="14">
        <v>254.02803674416401</v>
      </c>
      <c r="X10" s="14">
        <v>51.163459905356298</v>
      </c>
      <c r="Y10" s="14">
        <v>9901.9616007915702</v>
      </c>
      <c r="Z10" s="14">
        <v>0.52062165282966699</v>
      </c>
    </row>
    <row r="11" spans="1:26" x14ac:dyDescent="0.25">
      <c r="A11" s="14" t="s">
        <v>395</v>
      </c>
      <c r="B11" s="14" t="s">
        <v>527</v>
      </c>
      <c r="C11" s="14">
        <v>153000</v>
      </c>
      <c r="D11" s="14">
        <v>102.37467834367401</v>
      </c>
      <c r="E11" s="14">
        <v>-0.94428494565558196</v>
      </c>
      <c r="F11" s="14">
        <v>1.0575241873502199</v>
      </c>
      <c r="G11" s="14">
        <v>0.141637859971253</v>
      </c>
      <c r="H11" s="14">
        <v>125.933729035827</v>
      </c>
      <c r="I11" s="14">
        <v>479532.69896535599</v>
      </c>
      <c r="J11" s="14">
        <v>1.0038270431673399</v>
      </c>
      <c r="K11" s="14">
        <v>9.204767357041E-3</v>
      </c>
      <c r="L11" s="14">
        <v>2.6643450393825199</v>
      </c>
      <c r="M11" s="14">
        <v>6.9202761105530003E-3</v>
      </c>
      <c r="N11" s="14">
        <v>6.9604826564598002E-2</v>
      </c>
      <c r="O11" s="14">
        <v>0.579004818913048</v>
      </c>
      <c r="P11" s="14">
        <v>0.30901764977535401</v>
      </c>
      <c r="Q11" s="14">
        <v>1.24507933621815</v>
      </c>
      <c r="R11" s="14">
        <v>0.828816239166008</v>
      </c>
      <c r="S11" s="14">
        <v>9.4790973544727102</v>
      </c>
      <c r="T11" s="14">
        <v>3.7800262547160202</v>
      </c>
      <c r="U11" s="14">
        <v>22.721369820077499</v>
      </c>
      <c r="V11" s="14">
        <v>5.3408998260473801</v>
      </c>
      <c r="W11" s="14">
        <v>55.420429021375597</v>
      </c>
      <c r="X11" s="14">
        <v>11.8035339959415</v>
      </c>
      <c r="Y11" s="14">
        <v>4855.5778268574204</v>
      </c>
      <c r="Z11" s="14">
        <v>0.56206741415236905</v>
      </c>
    </row>
    <row r="12" spans="1:26" x14ac:dyDescent="0.25">
      <c r="A12" s="14" t="s">
        <v>395</v>
      </c>
      <c r="B12" s="14" t="s">
        <v>518</v>
      </c>
      <c r="C12" s="14">
        <v>337000</v>
      </c>
      <c r="D12" s="14">
        <v>-77.7520900960821</v>
      </c>
      <c r="E12" s="14">
        <v>45.8529071863992</v>
      </c>
      <c r="F12" s="14">
        <v>37.746743191796902</v>
      </c>
      <c r="G12" s="14">
        <v>82.939065187515297</v>
      </c>
      <c r="H12" s="14">
        <v>39.060210617074702</v>
      </c>
      <c r="I12" s="14">
        <v>32.664835076707298</v>
      </c>
      <c r="J12" s="14">
        <v>31.432134634746099</v>
      </c>
      <c r="K12" s="14">
        <v>37.204228841974398</v>
      </c>
      <c r="L12" s="14">
        <v>41.465515271193702</v>
      </c>
      <c r="M12" s="14">
        <v>34.237299628030698</v>
      </c>
      <c r="N12" s="14">
        <v>30.215239562597699</v>
      </c>
      <c r="O12" s="14">
        <v>37.032650452535499</v>
      </c>
      <c r="P12" s="14">
        <v>36.021260887023999</v>
      </c>
      <c r="Q12" s="14">
        <v>31.8881956336534</v>
      </c>
      <c r="R12" s="14">
        <v>37.504809730386199</v>
      </c>
      <c r="S12" s="14">
        <v>38.248162596616297</v>
      </c>
      <c r="T12" s="14">
        <v>37.769342378671602</v>
      </c>
      <c r="U12" s="14">
        <v>35.014348902418497</v>
      </c>
      <c r="V12" s="14">
        <v>34.464039232151599</v>
      </c>
      <c r="W12" s="14">
        <v>30.866971706578902</v>
      </c>
      <c r="X12" s="14">
        <v>34.381002877129603</v>
      </c>
      <c r="Y12" s="14">
        <v>28.8617675085721</v>
      </c>
      <c r="Z12" s="14">
        <v>37.153683582875402</v>
      </c>
    </row>
    <row r="13" spans="1:26" x14ac:dyDescent="0.25">
      <c r="A13" s="14" t="s">
        <v>395</v>
      </c>
      <c r="B13" s="14" t="s">
        <v>539</v>
      </c>
      <c r="C13" s="14">
        <v>153000</v>
      </c>
      <c r="D13" s="14">
        <v>270.016045574386</v>
      </c>
      <c r="E13" s="14">
        <v>5.9026560863563997</v>
      </c>
      <c r="F13" s="14">
        <v>-0.44730765186125099</v>
      </c>
      <c r="G13" s="14">
        <v>0.173819695359509</v>
      </c>
      <c r="H13" s="14">
        <v>899.49432234528899</v>
      </c>
      <c r="I13" s="14">
        <v>524306.20024041203</v>
      </c>
      <c r="J13" s="14">
        <v>0.85283773943892804</v>
      </c>
      <c r="K13" s="14">
        <v>1.6077267365258E-2</v>
      </c>
      <c r="L13" s="14">
        <v>9.8633400473745301</v>
      </c>
      <c r="M13" s="14">
        <v>0.22372532786302901</v>
      </c>
      <c r="N13" s="14">
        <v>2.9923724458366001</v>
      </c>
      <c r="O13" s="14">
        <v>4.4785748955170002</v>
      </c>
      <c r="P13" s="14">
        <v>1.05234018666937</v>
      </c>
      <c r="Q13" s="14">
        <v>18.3889048824221</v>
      </c>
      <c r="R13" s="14">
        <v>5.7924337892095403</v>
      </c>
      <c r="S13" s="14">
        <v>73.521976049002305</v>
      </c>
      <c r="T13" s="14">
        <v>28.9875527145878</v>
      </c>
      <c r="U13" s="14">
        <v>135.39726672483201</v>
      </c>
      <c r="V13" s="14">
        <v>31.4742938031475</v>
      </c>
      <c r="W13" s="14">
        <v>293.45349237395402</v>
      </c>
      <c r="X13" s="14">
        <v>59.986695740852198</v>
      </c>
      <c r="Y13" s="14">
        <v>8975.0741626137897</v>
      </c>
      <c r="Z13" s="14">
        <v>0.56831194575298205</v>
      </c>
    </row>
    <row r="14" spans="1:26" x14ac:dyDescent="0.25">
      <c r="A14" s="14" t="s">
        <v>395</v>
      </c>
      <c r="B14" s="14" t="s">
        <v>540</v>
      </c>
      <c r="C14" s="14">
        <v>153000</v>
      </c>
      <c r="D14" s="14">
        <v>137.08773123697199</v>
      </c>
      <c r="E14" s="14">
        <v>6.9814950100438802</v>
      </c>
      <c r="F14" s="14">
        <v>-0.57016636492237904</v>
      </c>
      <c r="G14" s="14">
        <v>0.15519454620966</v>
      </c>
      <c r="H14" s="14">
        <v>780.70888339216197</v>
      </c>
      <c r="I14" s="14">
        <v>449204.67196446803</v>
      </c>
      <c r="J14" s="14">
        <v>1.00062253648286</v>
      </c>
      <c r="K14" s="14">
        <v>1.0207903700631E-2</v>
      </c>
      <c r="L14" s="14">
        <v>9.1700674779483098</v>
      </c>
      <c r="M14" s="14">
        <v>8.9923793240992006E-2</v>
      </c>
      <c r="N14" s="14">
        <v>2.6019969793533799</v>
      </c>
      <c r="O14" s="14">
        <v>3.9258134023507298</v>
      </c>
      <c r="P14" s="14">
        <v>0.70310372630199203</v>
      </c>
      <c r="Q14" s="14">
        <v>16.011630373933802</v>
      </c>
      <c r="R14" s="14">
        <v>3.9597932317373599</v>
      </c>
      <c r="S14" s="14">
        <v>64.022959802418896</v>
      </c>
      <c r="T14" s="14">
        <v>24.939946327344199</v>
      </c>
      <c r="U14" s="14">
        <v>108.769539891213</v>
      </c>
      <c r="V14" s="14">
        <v>21.8105974394512</v>
      </c>
      <c r="W14" s="14">
        <v>216.20464728811001</v>
      </c>
      <c r="X14" s="14">
        <v>45.153272945272697</v>
      </c>
      <c r="Y14" s="14">
        <v>7741.94394569819</v>
      </c>
      <c r="Z14" s="14">
        <v>0.44976392319089797</v>
      </c>
    </row>
    <row r="15" spans="1:26" x14ac:dyDescent="0.25">
      <c r="A15" s="14" t="s">
        <v>395</v>
      </c>
      <c r="B15" s="14" t="s">
        <v>536</v>
      </c>
      <c r="C15" s="14">
        <v>327180</v>
      </c>
      <c r="D15" s="14">
        <v>343</v>
      </c>
      <c r="E15" s="14">
        <v>434.832146228059</v>
      </c>
      <c r="F15" s="14">
        <v>448.16088066443899</v>
      </c>
      <c r="G15" s="14">
        <v>521.52201718381502</v>
      </c>
      <c r="H15" s="14">
        <v>466.354808919025</v>
      </c>
      <c r="I15" s="14">
        <v>445.75590768184202</v>
      </c>
      <c r="J15" s="14">
        <v>422.47779249434501</v>
      </c>
      <c r="K15" s="14">
        <v>454.42692898221202</v>
      </c>
      <c r="L15" s="14">
        <v>442.474786964994</v>
      </c>
      <c r="M15" s="14">
        <v>428.41856023891597</v>
      </c>
      <c r="N15" s="14">
        <v>420.83666953358198</v>
      </c>
      <c r="O15" s="14">
        <v>449.04064305520501</v>
      </c>
      <c r="P15" s="14">
        <v>464.32038900112798</v>
      </c>
      <c r="Q15" s="14">
        <v>435.168285580808</v>
      </c>
      <c r="R15" s="14">
        <v>436.813591112935</v>
      </c>
      <c r="S15" s="14">
        <v>432.41704398501201</v>
      </c>
      <c r="T15" s="14">
        <v>439.54302750620502</v>
      </c>
      <c r="U15" s="14">
        <v>430.51999285956401</v>
      </c>
      <c r="V15" s="14">
        <v>409.920317646934</v>
      </c>
      <c r="W15" s="14">
        <v>445.52951196727599</v>
      </c>
      <c r="X15" s="14">
        <v>418.75688561648002</v>
      </c>
      <c r="Y15" s="14">
        <v>435.243404367175</v>
      </c>
      <c r="Z15" s="14">
        <v>425.24898461406599</v>
      </c>
    </row>
    <row r="16" spans="1:26" x14ac:dyDescent="0.25">
      <c r="A16" s="14" t="s">
        <v>395</v>
      </c>
      <c r="B16" s="14" t="s">
        <v>541</v>
      </c>
      <c r="C16" s="14">
        <v>153000</v>
      </c>
      <c r="D16" s="14">
        <v>265.80051306637102</v>
      </c>
      <c r="E16" s="14">
        <v>6.3877710021509797</v>
      </c>
      <c r="F16" s="14">
        <v>0.179204530055079</v>
      </c>
      <c r="G16" s="14">
        <v>4.1978387634528998E-2</v>
      </c>
      <c r="H16" s="14">
        <v>1852.4463179335901</v>
      </c>
      <c r="I16" s="14">
        <v>520613.62836429401</v>
      </c>
      <c r="J16" s="14">
        <v>1.0551769376122599</v>
      </c>
      <c r="K16" s="14">
        <v>5.4160499443508002E-2</v>
      </c>
      <c r="L16" s="14">
        <v>17.037518761567899</v>
      </c>
      <c r="M16" s="14">
        <v>0.36363241774301303</v>
      </c>
      <c r="N16" s="14">
        <v>5.98669058118971</v>
      </c>
      <c r="O16" s="14">
        <v>9.3481370495714398</v>
      </c>
      <c r="P16" s="14">
        <v>2.3620348866299099</v>
      </c>
      <c r="Q16" s="14">
        <v>40.134708694670202</v>
      </c>
      <c r="R16" s="14">
        <v>15.5051118049943</v>
      </c>
      <c r="S16" s="14">
        <v>167.51977375228401</v>
      </c>
      <c r="T16" s="14">
        <v>60.680089838906802</v>
      </c>
      <c r="U16" s="14">
        <v>284.266526370522</v>
      </c>
      <c r="V16" s="14">
        <v>52.080653705882398</v>
      </c>
      <c r="W16" s="14">
        <v>515.57617419219105</v>
      </c>
      <c r="X16" s="14">
        <v>100.71456041744401</v>
      </c>
      <c r="Y16" s="14">
        <v>8200.3688276410303</v>
      </c>
      <c r="Z16" s="14">
        <v>0.44131673168758201</v>
      </c>
    </row>
    <row r="17" spans="1:26" x14ac:dyDescent="0.25">
      <c r="A17" s="14" t="s">
        <v>395</v>
      </c>
      <c r="B17" s="14" t="s">
        <v>542</v>
      </c>
      <c r="C17" s="14">
        <v>153000</v>
      </c>
      <c r="D17" s="14">
        <v>199.56755636597899</v>
      </c>
      <c r="E17" s="14">
        <v>12.909462284360201</v>
      </c>
      <c r="F17" s="14">
        <v>0.42560381113435197</v>
      </c>
      <c r="G17" s="14">
        <v>8.1404244182495006E-2</v>
      </c>
      <c r="H17" s="14">
        <v>655.46250372411203</v>
      </c>
      <c r="I17" s="14">
        <v>532180.27501923405</v>
      </c>
      <c r="J17" s="14">
        <v>2.0675651085824902</v>
      </c>
      <c r="K17" s="14">
        <v>1.1677394836176001E-2</v>
      </c>
      <c r="L17" s="14">
        <v>30.959596999534199</v>
      </c>
      <c r="M17" s="14">
        <v>9.3240123308256997E-2</v>
      </c>
      <c r="N17" s="14">
        <v>1.0795537849044801</v>
      </c>
      <c r="O17" s="14">
        <v>3.69380741060447</v>
      </c>
      <c r="P17" s="14">
        <v>1.0589082458082799</v>
      </c>
      <c r="Q17" s="14">
        <v>13.921154184071</v>
      </c>
      <c r="R17" s="14">
        <v>5.2134777627726097</v>
      </c>
      <c r="S17" s="14">
        <v>59.505702876712</v>
      </c>
      <c r="T17" s="14">
        <v>20.2571906481631</v>
      </c>
      <c r="U17" s="14">
        <v>99.033568178199502</v>
      </c>
      <c r="V17" s="14">
        <v>18.169278443878099</v>
      </c>
      <c r="W17" s="14">
        <v>170.667704273753</v>
      </c>
      <c r="X17" s="14">
        <v>32.830968829912202</v>
      </c>
      <c r="Y17" s="14">
        <v>8781.1961772477698</v>
      </c>
      <c r="Z17" s="14">
        <v>0.233877195101618</v>
      </c>
    </row>
    <row r="18" spans="1:26" x14ac:dyDescent="0.25">
      <c r="A18" s="14" t="s">
        <v>395</v>
      </c>
      <c r="B18" s="14" t="s">
        <v>543</v>
      </c>
      <c r="C18" s="14">
        <v>153000</v>
      </c>
      <c r="D18" s="14">
        <v>238.38135697899301</v>
      </c>
      <c r="E18" s="14">
        <v>16.784709897490998</v>
      </c>
      <c r="F18" s="14">
        <v>-0.163482449644584</v>
      </c>
      <c r="G18" s="14">
        <v>0.159344145522965</v>
      </c>
      <c r="H18" s="14">
        <v>1294.79027729832</v>
      </c>
      <c r="I18" s="14">
        <v>560741.81391163205</v>
      </c>
      <c r="J18" s="14">
        <v>2.2864299739148102</v>
      </c>
      <c r="K18" s="14">
        <v>4.3341104405762998E-2</v>
      </c>
      <c r="L18" s="14">
        <v>30.549097723243399</v>
      </c>
      <c r="M18" s="14">
        <v>0.240850794995109</v>
      </c>
      <c r="N18" s="14">
        <v>4.8323433549974304</v>
      </c>
      <c r="O18" s="14">
        <v>8.3584079282318005</v>
      </c>
      <c r="P18" s="14">
        <v>1.1052663563121701</v>
      </c>
      <c r="Q18" s="14">
        <v>48.632122600291098</v>
      </c>
      <c r="R18" s="14">
        <v>14.114760873449599</v>
      </c>
      <c r="S18" s="14">
        <v>127.803551371813</v>
      </c>
      <c r="T18" s="14">
        <v>43.683150958956404</v>
      </c>
      <c r="U18" s="14">
        <v>172.30790665408699</v>
      </c>
      <c r="V18" s="14">
        <v>35.9162589457287</v>
      </c>
      <c r="W18" s="14">
        <v>313.13568022480399</v>
      </c>
      <c r="X18" s="14">
        <v>61.207399472985699</v>
      </c>
      <c r="Y18" s="14">
        <v>11070.3189069603</v>
      </c>
      <c r="Z18" s="14">
        <v>0.40111644806970498</v>
      </c>
    </row>
    <row r="19" spans="1:26" x14ac:dyDescent="0.25">
      <c r="A19" s="14" t="s">
        <v>395</v>
      </c>
      <c r="B19" s="14" t="s">
        <v>544</v>
      </c>
      <c r="C19" s="14">
        <v>153000</v>
      </c>
      <c r="D19" s="14">
        <v>-68.429548580762102</v>
      </c>
      <c r="E19" s="14">
        <v>1.88859411609523</v>
      </c>
      <c r="F19" s="14">
        <v>-0.66376351649950904</v>
      </c>
      <c r="G19" s="14">
        <v>5.8976969022573003E-2</v>
      </c>
      <c r="H19" s="14">
        <v>138.80425116553101</v>
      </c>
      <c r="I19" s="14">
        <v>544248.27952903497</v>
      </c>
      <c r="J19" s="14">
        <v>1.0067614277008701</v>
      </c>
      <c r="K19" s="14">
        <v>-4.3054745591199998E-4</v>
      </c>
      <c r="L19" s="14">
        <v>1.9867143310623601</v>
      </c>
      <c r="M19" s="14">
        <v>6.1396024539859999E-3</v>
      </c>
      <c r="N19" s="14">
        <v>-4.5513486176099998E-3</v>
      </c>
      <c r="O19" s="14">
        <v>0.50249310069498798</v>
      </c>
      <c r="P19" s="14">
        <v>0.20012551735817699</v>
      </c>
      <c r="Q19" s="14">
        <v>2.0797896520544401</v>
      </c>
      <c r="R19" s="14">
        <v>0.91039636237171195</v>
      </c>
      <c r="S19" s="14">
        <v>11.363514897584301</v>
      </c>
      <c r="T19" s="14">
        <v>4.0575078244327702</v>
      </c>
      <c r="U19" s="14">
        <v>22.464020463289799</v>
      </c>
      <c r="V19" s="14">
        <v>6.4065690915471798</v>
      </c>
      <c r="W19" s="14">
        <v>59.710326067052399</v>
      </c>
      <c r="X19" s="14">
        <v>11.805437183451</v>
      </c>
      <c r="Y19" s="14">
        <v>5808.4959239017599</v>
      </c>
      <c r="Z19" s="14">
        <v>0.61122824661354103</v>
      </c>
    </row>
    <row r="20" spans="1:26" x14ac:dyDescent="0.25">
      <c r="A20" s="14" t="s">
        <v>395</v>
      </c>
      <c r="B20" s="14" t="s">
        <v>545</v>
      </c>
      <c r="C20" s="14">
        <v>337000</v>
      </c>
      <c r="D20" s="14">
        <v>104.925778955078</v>
      </c>
      <c r="E20" s="14">
        <v>21.3485227140402</v>
      </c>
      <c r="F20" s="14">
        <v>38.243636996176598</v>
      </c>
      <c r="G20" s="14">
        <v>88.698226245473904</v>
      </c>
      <c r="H20" s="14">
        <v>41.160782223123697</v>
      </c>
      <c r="I20" s="14">
        <v>30.428440328327302</v>
      </c>
      <c r="J20" s="14">
        <v>35.0077066790057</v>
      </c>
      <c r="K20" s="14">
        <v>45.2970646142413</v>
      </c>
      <c r="L20" s="14">
        <v>39.846358459705797</v>
      </c>
      <c r="M20" s="14">
        <v>41.361098663683599</v>
      </c>
      <c r="N20" s="14">
        <v>40.615387899925302</v>
      </c>
      <c r="O20" s="14">
        <v>42.369330538435598</v>
      </c>
      <c r="P20" s="14">
        <v>40.608612820685401</v>
      </c>
      <c r="Q20" s="14">
        <v>44.2121294291439</v>
      </c>
      <c r="R20" s="14">
        <v>43.890382770158297</v>
      </c>
      <c r="S20" s="14">
        <v>40.073349371729101</v>
      </c>
      <c r="T20" s="14">
        <v>43.855274983833397</v>
      </c>
      <c r="U20" s="14">
        <v>42.371039300075502</v>
      </c>
      <c r="V20" s="14">
        <v>40.337667995469197</v>
      </c>
      <c r="W20" s="14">
        <v>40.806541735548102</v>
      </c>
      <c r="X20" s="14">
        <v>40.322850730454199</v>
      </c>
      <c r="Y20" s="14">
        <v>43.594535057572102</v>
      </c>
      <c r="Z20" s="14">
        <v>43.530809444896001</v>
      </c>
    </row>
    <row r="21" spans="1:26" x14ac:dyDescent="0.25">
      <c r="A21" s="14" t="s">
        <v>395</v>
      </c>
      <c r="B21" s="14" t="s">
        <v>546</v>
      </c>
      <c r="C21" s="14">
        <v>153000</v>
      </c>
      <c r="D21" s="14">
        <v>204.21066966197901</v>
      </c>
      <c r="E21" s="14">
        <v>6.8534000874041396</v>
      </c>
      <c r="F21" s="14">
        <v>-0.818224393933356</v>
      </c>
      <c r="G21" s="14">
        <v>-1.0554028949566001E-2</v>
      </c>
      <c r="H21" s="14">
        <v>1138.5951194348499</v>
      </c>
      <c r="I21" s="14">
        <v>463114.20590369101</v>
      </c>
      <c r="J21" s="14">
        <v>1.0832795631527301</v>
      </c>
      <c r="K21" s="14">
        <v>-4.3708145316070004E-3</v>
      </c>
      <c r="L21" s="14">
        <v>10.4380819992026</v>
      </c>
      <c r="M21" s="14">
        <v>0.22941501407840301</v>
      </c>
      <c r="N21" s="14">
        <v>4.1274552917735399</v>
      </c>
      <c r="O21" s="14">
        <v>4.9978227525302099</v>
      </c>
      <c r="P21" s="14">
        <v>1.5821810694964999</v>
      </c>
      <c r="Q21" s="14">
        <v>32.077955446976702</v>
      </c>
      <c r="R21" s="14">
        <v>7.4182492300304599</v>
      </c>
      <c r="S21" s="14">
        <v>91.003150640170304</v>
      </c>
      <c r="T21" s="14">
        <v>37.266165549540197</v>
      </c>
      <c r="U21" s="14">
        <v>183.08085726099401</v>
      </c>
      <c r="V21" s="14">
        <v>36.344496063206201</v>
      </c>
      <c r="W21" s="14">
        <v>315.05589727985802</v>
      </c>
      <c r="X21" s="14">
        <v>67.271956766690494</v>
      </c>
      <c r="Y21" s="14">
        <v>8208.9104099179403</v>
      </c>
      <c r="Z21" s="14">
        <v>0.57649538164374203</v>
      </c>
    </row>
    <row r="22" spans="1:26" x14ac:dyDescent="0.25">
      <c r="A22" s="14" t="s">
        <v>395</v>
      </c>
      <c r="B22" s="14" t="s">
        <v>536</v>
      </c>
      <c r="C22" s="14">
        <v>327180</v>
      </c>
      <c r="D22" s="14">
        <v>343</v>
      </c>
      <c r="E22" s="14">
        <v>432.69016436213002</v>
      </c>
      <c r="F22" s="14">
        <v>478.34245041759698</v>
      </c>
      <c r="G22" s="14">
        <v>524.64193790292802</v>
      </c>
      <c r="H22" s="14">
        <v>472.89394493285499</v>
      </c>
      <c r="I22" s="14">
        <v>459.18807974896799</v>
      </c>
      <c r="J22" s="14">
        <v>450.26117291250301</v>
      </c>
      <c r="K22" s="14">
        <v>484.54980446120697</v>
      </c>
      <c r="L22" s="14">
        <v>461.795404571338</v>
      </c>
      <c r="M22" s="14">
        <v>454.394597693783</v>
      </c>
      <c r="N22" s="14">
        <v>453.62032436084201</v>
      </c>
      <c r="O22" s="14">
        <v>456.716494156686</v>
      </c>
      <c r="P22" s="14">
        <v>476.77218399160898</v>
      </c>
      <c r="Q22" s="14">
        <v>452.28237177434499</v>
      </c>
      <c r="R22" s="14">
        <v>466.70426356484802</v>
      </c>
      <c r="S22" s="14">
        <v>466.49393541440003</v>
      </c>
      <c r="T22" s="14">
        <v>465.59362013624599</v>
      </c>
      <c r="U22" s="14">
        <v>444.39889201683297</v>
      </c>
      <c r="V22" s="14">
        <v>434.57730565958298</v>
      </c>
      <c r="W22" s="14">
        <v>458.61265307102798</v>
      </c>
      <c r="X22" s="14">
        <v>470.01965766467902</v>
      </c>
      <c r="Y22" s="14">
        <v>450.78717649803701</v>
      </c>
      <c r="Z22" s="14">
        <v>469.39729814911902</v>
      </c>
    </row>
    <row r="23" spans="1:26" x14ac:dyDescent="0.25">
      <c r="A23" s="14" t="s">
        <v>395</v>
      </c>
      <c r="B23" s="14" t="s">
        <v>547</v>
      </c>
      <c r="C23" s="14">
        <v>153000</v>
      </c>
      <c r="D23" s="14">
        <v>171.71525701155099</v>
      </c>
      <c r="E23" s="14">
        <v>8.2149630370682605</v>
      </c>
      <c r="F23" s="14">
        <v>0.46782741777460801</v>
      </c>
      <c r="G23" s="14">
        <v>-7.9441715653889994E-3</v>
      </c>
      <c r="H23" s="14">
        <v>1080.11233574882</v>
      </c>
      <c r="I23" s="14">
        <v>494914.46693948802</v>
      </c>
      <c r="J23" s="14">
        <v>1.2555642553764901</v>
      </c>
      <c r="K23" s="14">
        <v>-5.3811501536599996E-4</v>
      </c>
      <c r="L23" s="14">
        <v>17.908710348187501</v>
      </c>
      <c r="M23" s="14">
        <v>5.7360398292103001E-2</v>
      </c>
      <c r="N23" s="14">
        <v>1.3491338412501599</v>
      </c>
      <c r="O23" s="14">
        <v>4.0137858987439898</v>
      </c>
      <c r="P23" s="14">
        <v>0.79826102193321702</v>
      </c>
      <c r="Q23" s="14">
        <v>13.3279159413602</v>
      </c>
      <c r="R23" s="14">
        <v>6.1797288677767099</v>
      </c>
      <c r="S23" s="14">
        <v>76.905230809197903</v>
      </c>
      <c r="T23" s="14">
        <v>32.629350220398599</v>
      </c>
      <c r="U23" s="14">
        <v>167.5530751213</v>
      </c>
      <c r="V23" s="14">
        <v>36.750964339677097</v>
      </c>
      <c r="W23" s="14">
        <v>382.16816119321999</v>
      </c>
      <c r="X23" s="14">
        <v>80.765089908435101</v>
      </c>
      <c r="Y23" s="14">
        <v>8150.0077057352</v>
      </c>
      <c r="Z23" s="14">
        <v>0.54478336084460999</v>
      </c>
    </row>
    <row r="24" spans="1:26" x14ac:dyDescent="0.25">
      <c r="A24" s="14" t="s">
        <v>395</v>
      </c>
      <c r="B24" s="14" t="s">
        <v>548</v>
      </c>
      <c r="C24" s="14">
        <v>153000</v>
      </c>
      <c r="D24" s="14">
        <v>234.24328489142101</v>
      </c>
      <c r="E24" s="14">
        <v>11.555675791424401</v>
      </c>
      <c r="F24" s="14">
        <v>3.3468136615999602</v>
      </c>
      <c r="G24" s="14">
        <v>0.25395589279272102</v>
      </c>
      <c r="H24" s="14">
        <v>1531.18745932051</v>
      </c>
      <c r="I24" s="14">
        <v>558453.36802644096</v>
      </c>
      <c r="J24" s="14">
        <v>1.2497902113230499</v>
      </c>
      <c r="K24" s="14">
        <v>1.4315063831671001E-2</v>
      </c>
      <c r="L24" s="14">
        <v>13.5866330157563</v>
      </c>
      <c r="M24" s="14">
        <v>0.28043270643401902</v>
      </c>
      <c r="N24" s="14">
        <v>3.6252482888132702</v>
      </c>
      <c r="O24" s="14">
        <v>5.7047533665262504</v>
      </c>
      <c r="P24" s="14">
        <v>2.0352665120050402</v>
      </c>
      <c r="Q24" s="14">
        <v>39.823649423755498</v>
      </c>
      <c r="R24" s="14">
        <v>10.3274894883124</v>
      </c>
      <c r="S24" s="14">
        <v>114.52215819032401</v>
      </c>
      <c r="T24" s="14">
        <v>46.5460094431036</v>
      </c>
      <c r="U24" s="14">
        <v>216.519718554327</v>
      </c>
      <c r="V24" s="14">
        <v>45.586802995734097</v>
      </c>
      <c r="W24" s="14">
        <v>389.18822125350198</v>
      </c>
      <c r="X24" s="14">
        <v>78.194035157663393</v>
      </c>
      <c r="Y24" s="14">
        <v>9384.7704610237106</v>
      </c>
      <c r="Z24" s="14">
        <v>0.69268186870043802</v>
      </c>
    </row>
    <row r="25" spans="1:26" x14ac:dyDescent="0.25">
      <c r="A25" s="14" t="s">
        <v>395</v>
      </c>
      <c r="B25" s="14" t="s">
        <v>549</v>
      </c>
      <c r="C25" s="14">
        <v>153000</v>
      </c>
      <c r="D25" s="14">
        <v>342.80454694577799</v>
      </c>
      <c r="E25" s="14">
        <v>15.090161544363699</v>
      </c>
      <c r="F25" s="14">
        <v>2.3625563909992802</v>
      </c>
      <c r="G25" s="14">
        <v>0.36765531915897298</v>
      </c>
      <c r="H25" s="14">
        <v>763.91909748833098</v>
      </c>
      <c r="I25" s="14">
        <v>481019.50574497401</v>
      </c>
      <c r="J25" s="14">
        <v>2.6855625172629298</v>
      </c>
      <c r="K25" s="14">
        <v>-6.4760188008849999E-3</v>
      </c>
      <c r="L25" s="14">
        <v>46.4892031852918</v>
      </c>
      <c r="M25" s="14">
        <v>8.5396363741778003E-2</v>
      </c>
      <c r="N25" s="14">
        <v>2.3281439830269401</v>
      </c>
      <c r="O25" s="14">
        <v>2.5741537139150501</v>
      </c>
      <c r="P25" s="14">
        <v>0.36271714963880403</v>
      </c>
      <c r="Q25" s="14">
        <v>18.552684008031601</v>
      </c>
      <c r="R25" s="14">
        <v>5.1544355468066998</v>
      </c>
      <c r="S25" s="14">
        <v>63.459769496846803</v>
      </c>
      <c r="T25" s="14">
        <v>22.4370646978882</v>
      </c>
      <c r="U25" s="14">
        <v>110.51264111623</v>
      </c>
      <c r="V25" s="14">
        <v>19.5644431546826</v>
      </c>
      <c r="W25" s="14">
        <v>196.48529457669699</v>
      </c>
      <c r="X25" s="14">
        <v>38.369503496509402</v>
      </c>
      <c r="Y25" s="14">
        <v>8429.5309455014994</v>
      </c>
      <c r="Z25" s="14">
        <v>1.36036456073429</v>
      </c>
    </row>
    <row r="26" spans="1:26" x14ac:dyDescent="0.25">
      <c r="A26" s="14" t="s">
        <v>395</v>
      </c>
      <c r="B26" s="14" t="s">
        <v>550</v>
      </c>
      <c r="C26" s="14">
        <v>153000</v>
      </c>
      <c r="D26" s="14">
        <v>225.49004006970301</v>
      </c>
      <c r="E26" s="14">
        <v>12.383140980617</v>
      </c>
      <c r="F26" s="14">
        <v>-0.20438650967692701</v>
      </c>
      <c r="G26" s="14">
        <v>0.10213818023907301</v>
      </c>
      <c r="H26" s="14">
        <v>1203.6855194324501</v>
      </c>
      <c r="I26" s="14">
        <v>530167.10845284699</v>
      </c>
      <c r="J26" s="14">
        <v>1.51170848058427</v>
      </c>
      <c r="K26" s="14">
        <v>-6.153216647076E-3</v>
      </c>
      <c r="L26" s="14">
        <v>29.264481850324099</v>
      </c>
      <c r="M26" s="14">
        <v>0.196659406919342</v>
      </c>
      <c r="N26" s="14">
        <v>2.5888424942152701</v>
      </c>
      <c r="O26" s="14">
        <v>9.4199717929483295</v>
      </c>
      <c r="P26" s="14">
        <v>1.3063011300958101</v>
      </c>
      <c r="Q26" s="14">
        <v>44.520052676459997</v>
      </c>
      <c r="R26" s="14">
        <v>11.5141406181253</v>
      </c>
      <c r="S26" s="14">
        <v>127.293570688911</v>
      </c>
      <c r="T26" s="14">
        <v>41.595211730562802</v>
      </c>
      <c r="U26" s="14">
        <v>172.635457538747</v>
      </c>
      <c r="V26" s="14">
        <v>32.255506972424101</v>
      </c>
      <c r="W26" s="14">
        <v>262.46807592327099</v>
      </c>
      <c r="X26" s="14">
        <v>57.5038967978656</v>
      </c>
      <c r="Y26" s="14">
        <v>11024.069280232299</v>
      </c>
      <c r="Z26" s="14">
        <v>0.42413983688853402</v>
      </c>
    </row>
    <row r="27" spans="1:26" x14ac:dyDescent="0.25">
      <c r="A27" s="14" t="s">
        <v>395</v>
      </c>
      <c r="B27" s="14" t="s">
        <v>528</v>
      </c>
      <c r="C27" s="14">
        <v>153000</v>
      </c>
      <c r="D27" s="14">
        <v>52.276709914875497</v>
      </c>
      <c r="E27" s="14">
        <v>5.0199587612111296</v>
      </c>
      <c r="F27" s="14">
        <v>-0.83323799447578495</v>
      </c>
      <c r="G27" s="14">
        <v>3.7573568035615998E-2</v>
      </c>
      <c r="H27" s="14">
        <v>146.90423104521301</v>
      </c>
      <c r="I27" s="14">
        <v>561737.96787430602</v>
      </c>
      <c r="J27" s="14">
        <v>1.2054604715064201</v>
      </c>
      <c r="K27" s="14">
        <v>-1.543396902151E-3</v>
      </c>
      <c r="L27" s="14">
        <v>2.284482995122</v>
      </c>
      <c r="M27" s="14">
        <v>2.1016182211819001E-2</v>
      </c>
      <c r="N27" s="14">
        <v>0.109514108488536</v>
      </c>
      <c r="O27" s="14">
        <v>0.237185940424263</v>
      </c>
      <c r="P27" s="14">
        <v>0.21295644776683101</v>
      </c>
      <c r="Q27" s="14">
        <v>1.6465042185793799</v>
      </c>
      <c r="R27" s="14">
        <v>0.74115106395973496</v>
      </c>
      <c r="S27" s="14">
        <v>11.345556214642601</v>
      </c>
      <c r="T27" s="14">
        <v>5.0984240799838698</v>
      </c>
      <c r="U27" s="14">
        <v>24.6123673624402</v>
      </c>
      <c r="V27" s="14">
        <v>5.7430095463786799</v>
      </c>
      <c r="W27" s="14">
        <v>67.658849822185701</v>
      </c>
      <c r="X27" s="14">
        <v>12.922848116408201</v>
      </c>
      <c r="Y27" s="14">
        <v>6192.3490132224597</v>
      </c>
      <c r="Z27" s="14">
        <v>0.58955503667899201</v>
      </c>
    </row>
    <row r="28" spans="1:26" x14ac:dyDescent="0.25">
      <c r="A28" s="14" t="s">
        <v>395</v>
      </c>
      <c r="B28" s="14" t="s">
        <v>519</v>
      </c>
      <c r="C28" s="14">
        <v>337000</v>
      </c>
      <c r="D28" s="14">
        <v>-250.86401831712999</v>
      </c>
      <c r="E28" s="14">
        <v>29.2103055805552</v>
      </c>
      <c r="F28" s="14">
        <v>43.834226240960703</v>
      </c>
      <c r="G28" s="14">
        <v>70.6206306058168</v>
      </c>
      <c r="H28" s="14">
        <v>34.1219628149342</v>
      </c>
      <c r="I28" s="14">
        <v>53.6911119902474</v>
      </c>
      <c r="J28" s="14">
        <v>33.190147203911302</v>
      </c>
      <c r="K28" s="14">
        <v>35.534864523897703</v>
      </c>
      <c r="L28" s="14">
        <v>34.176620955084701</v>
      </c>
      <c r="M28" s="14">
        <v>33.5633461997284</v>
      </c>
      <c r="N28" s="14">
        <v>32.896421696474</v>
      </c>
      <c r="O28" s="14">
        <v>33.471638365323003</v>
      </c>
      <c r="P28" s="14">
        <v>34.538253543937699</v>
      </c>
      <c r="Q28" s="14">
        <v>38.615053985304797</v>
      </c>
      <c r="R28" s="14">
        <v>34.717967586960498</v>
      </c>
      <c r="S28" s="14">
        <v>27.327167483724502</v>
      </c>
      <c r="T28" s="14">
        <v>36.284514849873602</v>
      </c>
      <c r="U28" s="14">
        <v>34.421579795775997</v>
      </c>
      <c r="V28" s="14">
        <v>35.988272446331699</v>
      </c>
      <c r="W28" s="14">
        <v>33.1857532800787</v>
      </c>
      <c r="X28" s="14">
        <v>37.885456484150403</v>
      </c>
      <c r="Y28" s="14">
        <v>25.848925768878999</v>
      </c>
      <c r="Z28" s="14">
        <v>33.656413306032597</v>
      </c>
    </row>
    <row r="29" spans="1:26" x14ac:dyDescent="0.25">
      <c r="A29" s="14" t="s">
        <v>395</v>
      </c>
      <c r="B29" s="14" t="s">
        <v>536</v>
      </c>
      <c r="C29" s="14">
        <v>327180</v>
      </c>
      <c r="D29" s="14">
        <v>343</v>
      </c>
      <c r="E29" s="14">
        <v>450.78625113597201</v>
      </c>
      <c r="F29" s="14">
        <v>428.80714727630101</v>
      </c>
      <c r="G29" s="14">
        <v>537.15570816919501</v>
      </c>
      <c r="H29" s="14">
        <v>494.27423411138699</v>
      </c>
      <c r="I29" s="14">
        <v>406.288599215879</v>
      </c>
      <c r="J29" s="14">
        <v>428.40681904952697</v>
      </c>
      <c r="K29" s="14">
        <v>462.42996887716203</v>
      </c>
      <c r="L29" s="14">
        <v>462.136962262483</v>
      </c>
      <c r="M29" s="14">
        <v>441.41012220853401</v>
      </c>
      <c r="N29" s="14">
        <v>443.579069704674</v>
      </c>
      <c r="O29" s="14">
        <v>454.13945575976902</v>
      </c>
      <c r="P29" s="14">
        <v>472.61198833926102</v>
      </c>
      <c r="Q29" s="14">
        <v>490.23527902851202</v>
      </c>
      <c r="R29" s="14">
        <v>441.52410373418701</v>
      </c>
      <c r="S29" s="14">
        <v>430.78475124358101</v>
      </c>
      <c r="T29" s="14">
        <v>454.34926581608403</v>
      </c>
      <c r="U29" s="14">
        <v>432.44321655183802</v>
      </c>
      <c r="V29" s="14">
        <v>438.04273832610198</v>
      </c>
      <c r="W29" s="14">
        <v>461.24521105969001</v>
      </c>
      <c r="X29" s="14">
        <v>446.82881838578299</v>
      </c>
      <c r="Y29" s="14">
        <v>437.25063974987302</v>
      </c>
      <c r="Z29" s="14">
        <v>468.79245403785899</v>
      </c>
    </row>
    <row r="30" spans="1:26" x14ac:dyDescent="0.25">
      <c r="A30" s="14" t="s">
        <v>395</v>
      </c>
      <c r="B30" s="14" t="s">
        <v>551</v>
      </c>
      <c r="C30" s="14">
        <v>153000</v>
      </c>
      <c r="D30" s="14">
        <v>106.57573315657901</v>
      </c>
      <c r="E30" s="14">
        <v>7.9506687397402898</v>
      </c>
      <c r="F30" s="14">
        <v>0.67030337081227498</v>
      </c>
      <c r="G30" s="14">
        <v>0.176509886291639</v>
      </c>
      <c r="H30" s="14">
        <v>350.11257024363198</v>
      </c>
      <c r="I30" s="14">
        <v>515825.14676239999</v>
      </c>
      <c r="J30" s="14">
        <v>0.90326046533613702</v>
      </c>
      <c r="K30" s="14">
        <v>-4.4203266019700001E-4</v>
      </c>
      <c r="L30" s="14">
        <v>7.14597504387255</v>
      </c>
      <c r="M30" s="14">
        <v>2.8934089264945999E-2</v>
      </c>
      <c r="N30" s="14">
        <v>0.28452147960364799</v>
      </c>
      <c r="O30" s="14">
        <v>1.19759468305407</v>
      </c>
      <c r="P30" s="14">
        <v>0.48985309876466898</v>
      </c>
      <c r="Q30" s="14">
        <v>8.4898769200462301</v>
      </c>
      <c r="R30" s="14">
        <v>1.40057137434682</v>
      </c>
      <c r="S30" s="14">
        <v>23.7173845005983</v>
      </c>
      <c r="T30" s="14">
        <v>11.731964767284801</v>
      </c>
      <c r="U30" s="14">
        <v>50.657126281752298</v>
      </c>
      <c r="V30" s="14">
        <v>12.483051383494001</v>
      </c>
      <c r="W30" s="14">
        <v>130.750741824714</v>
      </c>
      <c r="X30" s="14">
        <v>27.319419251934601</v>
      </c>
      <c r="Y30" s="14">
        <v>9269.2816560367901</v>
      </c>
      <c r="Z30" s="14">
        <v>0.30983151446755403</v>
      </c>
    </row>
    <row r="31" spans="1:26" x14ac:dyDescent="0.25">
      <c r="A31" s="14" t="s">
        <v>395</v>
      </c>
      <c r="B31" s="14" t="s">
        <v>552</v>
      </c>
      <c r="C31" s="14">
        <v>153000</v>
      </c>
      <c r="D31" s="14">
        <v>72.7623812714194</v>
      </c>
      <c r="E31" s="14">
        <v>10.7440184191244</v>
      </c>
      <c r="F31" s="14">
        <v>0.49415156316061398</v>
      </c>
      <c r="G31" s="14">
        <v>9.4585101454741E-2</v>
      </c>
      <c r="H31" s="14">
        <v>2037.0647028025401</v>
      </c>
      <c r="I31" s="14">
        <v>465083.96719425498</v>
      </c>
      <c r="J31" s="14">
        <v>0.53339387998313303</v>
      </c>
      <c r="K31" s="14">
        <v>2.4169371564648E-2</v>
      </c>
      <c r="L31" s="14">
        <v>21.2144132583269</v>
      </c>
      <c r="M31" s="14">
        <v>0.48919799263414199</v>
      </c>
      <c r="N31" s="14">
        <v>6.2649977500127099</v>
      </c>
      <c r="O31" s="14">
        <v>12.7552067684504</v>
      </c>
      <c r="P31" s="14">
        <v>3.30226993429245</v>
      </c>
      <c r="Q31" s="14">
        <v>55.837813454572</v>
      </c>
      <c r="R31" s="14">
        <v>19.189483618982099</v>
      </c>
      <c r="S31" s="14">
        <v>207.679780508926</v>
      </c>
      <c r="T31" s="14">
        <v>72.920364574700898</v>
      </c>
      <c r="U31" s="14">
        <v>313.79141711809399</v>
      </c>
      <c r="V31" s="14">
        <v>60.8146252318884</v>
      </c>
      <c r="W31" s="14">
        <v>559.31390750809805</v>
      </c>
      <c r="X31" s="14">
        <v>109.878680224484</v>
      </c>
      <c r="Y31" s="14">
        <v>7116.5796724281099</v>
      </c>
      <c r="Z31" s="14">
        <v>0.68940205836341295</v>
      </c>
    </row>
    <row r="32" spans="1:26" x14ac:dyDescent="0.25">
      <c r="A32" s="14" t="s">
        <v>395</v>
      </c>
      <c r="B32" s="14" t="s">
        <v>536</v>
      </c>
      <c r="C32" s="14">
        <v>327180</v>
      </c>
      <c r="D32" s="14">
        <v>343</v>
      </c>
      <c r="E32" s="14">
        <v>443.822852167262</v>
      </c>
      <c r="F32" s="14">
        <v>468.15032741176702</v>
      </c>
      <c r="G32" s="14">
        <v>553.72255460515703</v>
      </c>
      <c r="H32" s="14">
        <v>474.64747229011698</v>
      </c>
      <c r="I32" s="14">
        <v>465.19371819591601</v>
      </c>
      <c r="J32" s="14">
        <v>428.96005063423701</v>
      </c>
      <c r="K32" s="14">
        <v>473.415093357464</v>
      </c>
      <c r="L32" s="14">
        <v>468.47129398906401</v>
      </c>
      <c r="M32" s="14">
        <v>443.94621490073001</v>
      </c>
      <c r="N32" s="14">
        <v>440.92914566918603</v>
      </c>
      <c r="O32" s="14">
        <v>454.37397678682999</v>
      </c>
      <c r="P32" s="14">
        <v>470.48336050839498</v>
      </c>
      <c r="Q32" s="14">
        <v>448.34360634801101</v>
      </c>
      <c r="R32" s="14">
        <v>453.14072611939298</v>
      </c>
      <c r="S32" s="14">
        <v>445.45819408124203</v>
      </c>
      <c r="T32" s="14">
        <v>470.73943077662602</v>
      </c>
      <c r="U32" s="14">
        <v>435.42016019570002</v>
      </c>
      <c r="V32" s="14">
        <v>427.08950923426198</v>
      </c>
      <c r="W32" s="14">
        <v>455.88053612260597</v>
      </c>
      <c r="X32" s="14">
        <v>445.57809381897403</v>
      </c>
      <c r="Y32" s="14">
        <v>461.94171606928597</v>
      </c>
      <c r="Z32" s="14">
        <v>456.606637813796</v>
      </c>
    </row>
    <row r="33" spans="1:26" x14ac:dyDescent="0.25">
      <c r="A33" s="14" t="s">
        <v>395</v>
      </c>
      <c r="B33" s="14" t="s">
        <v>553</v>
      </c>
      <c r="C33" s="14">
        <v>153000</v>
      </c>
      <c r="D33" s="14">
        <v>172.874143391345</v>
      </c>
      <c r="E33" s="14">
        <v>5.8802184063527898</v>
      </c>
      <c r="F33" s="14">
        <v>2.21709170649215</v>
      </c>
      <c r="G33" s="14">
        <v>0.188724006320593</v>
      </c>
      <c r="H33" s="14">
        <v>692.37962539425996</v>
      </c>
      <c r="I33" s="14">
        <v>527616.34833299997</v>
      </c>
      <c r="J33" s="14">
        <v>1.1158694965162199</v>
      </c>
      <c r="K33" s="14">
        <v>5.4322044502479998E-3</v>
      </c>
      <c r="L33" s="14">
        <v>9.5478461390732292</v>
      </c>
      <c r="M33" s="14">
        <v>3.7469795557367E-2</v>
      </c>
      <c r="N33" s="14">
        <v>0.89092874124999599</v>
      </c>
      <c r="O33" s="14">
        <v>1.3490930543312201</v>
      </c>
      <c r="P33" s="14">
        <v>0.70618079218976104</v>
      </c>
      <c r="Q33" s="14">
        <v>9.9288500402750302</v>
      </c>
      <c r="R33" s="14">
        <v>3.9786631314821199</v>
      </c>
      <c r="S33" s="14">
        <v>52.5045101303335</v>
      </c>
      <c r="T33" s="14">
        <v>21.426409024584199</v>
      </c>
      <c r="U33" s="14">
        <v>108.57914494644901</v>
      </c>
      <c r="V33" s="14">
        <v>24.772552294923599</v>
      </c>
      <c r="W33" s="14">
        <v>231.08094858586799</v>
      </c>
      <c r="X33" s="14">
        <v>50.926031299574099</v>
      </c>
      <c r="Y33" s="14">
        <v>9430.5176369943001</v>
      </c>
      <c r="Z33" s="14">
        <v>0.79997660782836999</v>
      </c>
    </row>
    <row r="34" spans="1:26" x14ac:dyDescent="0.25">
      <c r="A34" s="14" t="s">
        <v>395</v>
      </c>
      <c r="B34" s="14" t="s">
        <v>554</v>
      </c>
      <c r="C34" s="14">
        <v>153000</v>
      </c>
      <c r="D34" s="14">
        <v>299.81610857281697</v>
      </c>
      <c r="E34" s="14">
        <v>3.60043539895306</v>
      </c>
      <c r="F34" s="14">
        <v>4.60623860046333</v>
      </c>
      <c r="G34" s="14">
        <v>1.41094199396348</v>
      </c>
      <c r="H34" s="14">
        <v>568.06333580737203</v>
      </c>
      <c r="I34" s="14">
        <v>477396.56938620802</v>
      </c>
      <c r="J34" s="14">
        <v>2.4025756928329001</v>
      </c>
      <c r="K34" s="14">
        <v>2.09927930338243</v>
      </c>
      <c r="L34" s="14">
        <v>36.133164249545302</v>
      </c>
      <c r="M34" s="14">
        <v>0.621643934618762</v>
      </c>
      <c r="N34" s="14">
        <v>5.3964754672078401</v>
      </c>
      <c r="O34" s="14">
        <v>2.62563775159329</v>
      </c>
      <c r="P34" s="14">
        <v>0.32442629825988301</v>
      </c>
      <c r="Q34" s="14">
        <v>16.2301868198881</v>
      </c>
      <c r="R34" s="14">
        <v>4.1801820989495502</v>
      </c>
      <c r="S34" s="14">
        <v>49.698920132166798</v>
      </c>
      <c r="T34" s="14">
        <v>18.679871079827802</v>
      </c>
      <c r="U34" s="14">
        <v>86.852877963988902</v>
      </c>
      <c r="V34" s="14">
        <v>19.385032792685699</v>
      </c>
      <c r="W34" s="14">
        <v>163.60067307990801</v>
      </c>
      <c r="X34" s="14">
        <v>38.239840505412502</v>
      </c>
      <c r="Y34" s="14">
        <v>8559.2626159136707</v>
      </c>
      <c r="Z34" s="14">
        <v>1.2783795100891999</v>
      </c>
    </row>
    <row r="35" spans="1:26" x14ac:dyDescent="0.25">
      <c r="A35" s="14" t="s">
        <v>395</v>
      </c>
      <c r="B35" s="14" t="s">
        <v>555</v>
      </c>
      <c r="C35" s="14">
        <v>153000</v>
      </c>
      <c r="D35" s="14">
        <v>381.18280534092003</v>
      </c>
      <c r="E35" s="14">
        <v>8.1282636482430792</v>
      </c>
      <c r="F35" s="14">
        <v>1.3326114366319199</v>
      </c>
      <c r="G35" s="14">
        <v>7.5416814005028004E-2</v>
      </c>
      <c r="H35" s="14">
        <v>1114.3358651553399</v>
      </c>
      <c r="I35" s="14">
        <v>474647.23202519701</v>
      </c>
      <c r="J35" s="14">
        <v>1.45019456069224</v>
      </c>
      <c r="K35" s="14">
        <v>-2.0037309027439998E-3</v>
      </c>
      <c r="L35" s="14">
        <v>26.3440537066116</v>
      </c>
      <c r="M35" s="14">
        <v>0.173933723300986</v>
      </c>
      <c r="N35" s="14">
        <v>4.4938563140688297</v>
      </c>
      <c r="O35" s="14">
        <v>7.8432040259714597</v>
      </c>
      <c r="P35" s="14">
        <v>1.24615123334217</v>
      </c>
      <c r="Q35" s="14">
        <v>42.882732155569698</v>
      </c>
      <c r="R35" s="14">
        <v>11.1069780932866</v>
      </c>
      <c r="S35" s="14">
        <v>109.42284766941199</v>
      </c>
      <c r="T35" s="14">
        <v>38.472397198675097</v>
      </c>
      <c r="U35" s="14">
        <v>154.895863795715</v>
      </c>
      <c r="V35" s="14">
        <v>32.258257348812599</v>
      </c>
      <c r="W35" s="14">
        <v>267.49665631600499</v>
      </c>
      <c r="X35" s="14">
        <v>50.133214219643499</v>
      </c>
      <c r="Y35" s="14">
        <v>9618.2104180347196</v>
      </c>
      <c r="Z35" s="14">
        <v>0.53219748571692405</v>
      </c>
    </row>
    <row r="36" spans="1:26" x14ac:dyDescent="0.25">
      <c r="A36" s="14" t="s">
        <v>395</v>
      </c>
      <c r="B36" s="14" t="s">
        <v>529</v>
      </c>
      <c r="C36" s="14">
        <v>153000</v>
      </c>
      <c r="D36" s="14">
        <v>48.306382250860999</v>
      </c>
      <c r="E36" s="14">
        <v>7.0767130114557402</v>
      </c>
      <c r="F36" s="14">
        <v>0.24198189512774901</v>
      </c>
      <c r="G36" s="14">
        <v>0.119852466996634</v>
      </c>
      <c r="H36" s="14">
        <v>145.23030863414999</v>
      </c>
      <c r="I36" s="14">
        <v>536223.02142732695</v>
      </c>
      <c r="J36" s="14">
        <v>1.30729846646591</v>
      </c>
      <c r="K36" s="14">
        <v>-1.184523927462E-3</v>
      </c>
      <c r="L36" s="14">
        <v>2.2421582318836499</v>
      </c>
      <c r="M36" s="14">
        <v>1.2099473798016E-2</v>
      </c>
      <c r="N36" s="14">
        <v>0.17407636180716199</v>
      </c>
      <c r="O36" s="14">
        <v>0.81588229976802895</v>
      </c>
      <c r="P36" s="14">
        <v>0.28608062267986101</v>
      </c>
      <c r="Q36" s="14">
        <v>2.2671833143199098</v>
      </c>
      <c r="R36" s="14">
        <v>1.04171523751866</v>
      </c>
      <c r="S36" s="14">
        <v>16.393871108686501</v>
      </c>
      <c r="T36" s="14">
        <v>5.21247548911027</v>
      </c>
      <c r="U36" s="14">
        <v>24.875441035134401</v>
      </c>
      <c r="V36" s="14">
        <v>6.64864288861863</v>
      </c>
      <c r="W36" s="14">
        <v>61.321691999739002</v>
      </c>
      <c r="X36" s="14">
        <v>13.114419134336201</v>
      </c>
      <c r="Y36" s="14">
        <v>6155.0137675169499</v>
      </c>
      <c r="Z36" s="14">
        <v>0.38837273987893201</v>
      </c>
    </row>
    <row r="37" spans="1:26" x14ac:dyDescent="0.25">
      <c r="A37" s="14" t="s">
        <v>395</v>
      </c>
      <c r="B37" s="14" t="s">
        <v>556</v>
      </c>
      <c r="C37" s="14">
        <v>337000</v>
      </c>
      <c r="D37" s="14">
        <v>182.50542987790899</v>
      </c>
      <c r="E37" s="14">
        <v>34.8740768046721</v>
      </c>
      <c r="F37" s="14">
        <v>33.929565096061197</v>
      </c>
      <c r="G37" s="14">
        <v>68.964982610798998</v>
      </c>
      <c r="H37" s="14">
        <v>34.412816108989801</v>
      </c>
      <c r="I37" s="14">
        <v>48.725988398465198</v>
      </c>
      <c r="J37" s="14">
        <v>34.237267722697901</v>
      </c>
      <c r="K37" s="14">
        <v>36.697646942616103</v>
      </c>
      <c r="L37" s="14">
        <v>37.611437251561597</v>
      </c>
      <c r="M37" s="14">
        <v>37.0783165139174</v>
      </c>
      <c r="N37" s="14">
        <v>34.1754747178082</v>
      </c>
      <c r="O37" s="14">
        <v>37.1831970753082</v>
      </c>
      <c r="P37" s="14">
        <v>36.845320367214498</v>
      </c>
      <c r="Q37" s="14">
        <v>32.119036482862597</v>
      </c>
      <c r="R37" s="14">
        <v>34.319165316244501</v>
      </c>
      <c r="S37" s="14">
        <v>37.039656448736402</v>
      </c>
      <c r="T37" s="14">
        <v>37.1435143168314</v>
      </c>
      <c r="U37" s="14">
        <v>34.845547544337201</v>
      </c>
      <c r="V37" s="14">
        <v>37.922810134498697</v>
      </c>
      <c r="W37" s="14">
        <v>42.919232898786198</v>
      </c>
      <c r="X37" s="14">
        <v>34.230403300079097</v>
      </c>
      <c r="Y37" s="14">
        <v>32.872094181741097</v>
      </c>
      <c r="Z37" s="14">
        <v>34.6431085293218</v>
      </c>
    </row>
    <row r="38" spans="1:26" x14ac:dyDescent="0.25">
      <c r="A38" s="14" t="s">
        <v>395</v>
      </c>
      <c r="B38" s="14" t="s">
        <v>557</v>
      </c>
      <c r="C38" s="14">
        <v>153000</v>
      </c>
      <c r="D38" s="14">
        <v>263.96758078218102</v>
      </c>
      <c r="E38" s="14">
        <v>10.2867868725506</v>
      </c>
      <c r="F38" s="14">
        <v>0.45549100354048799</v>
      </c>
      <c r="G38" s="14">
        <v>0.429545548951353</v>
      </c>
      <c r="H38" s="14">
        <v>2471.9809325456199</v>
      </c>
      <c r="I38" s="14">
        <v>426223.90828099102</v>
      </c>
      <c r="J38" s="14">
        <v>2.9117115229522401</v>
      </c>
      <c r="K38" s="14">
        <v>8.7246700596007004E-2</v>
      </c>
      <c r="L38" s="14">
        <v>21.8014977937537</v>
      </c>
      <c r="M38" s="14">
        <v>0.63103274364606099</v>
      </c>
      <c r="N38" s="14">
        <v>5.9065090601797801</v>
      </c>
      <c r="O38" s="14">
        <v>12.697567726779001</v>
      </c>
      <c r="P38" s="14">
        <v>4.0345086941713602</v>
      </c>
      <c r="Q38" s="14">
        <v>62.7590418778979</v>
      </c>
      <c r="R38" s="14">
        <v>21.183808289559501</v>
      </c>
      <c r="S38" s="14">
        <v>234.827756038839</v>
      </c>
      <c r="T38" s="14">
        <v>87.835836757530501</v>
      </c>
      <c r="U38" s="14">
        <v>374.05678196519898</v>
      </c>
      <c r="V38" s="14">
        <v>68.8899739977293</v>
      </c>
      <c r="W38" s="14">
        <v>669.69579420145499</v>
      </c>
      <c r="X38" s="14">
        <v>135.434723211857</v>
      </c>
      <c r="Y38" s="14">
        <v>6684.8015618096197</v>
      </c>
      <c r="Z38" s="14">
        <v>0.69179360790191602</v>
      </c>
    </row>
    <row r="39" spans="1:26" x14ac:dyDescent="0.25">
      <c r="A39" s="14" t="s">
        <v>395</v>
      </c>
      <c r="B39" s="14" t="s">
        <v>536</v>
      </c>
      <c r="C39" s="14">
        <v>327180</v>
      </c>
      <c r="D39" s="14">
        <v>343</v>
      </c>
      <c r="E39" s="14">
        <v>443.86146521548</v>
      </c>
      <c r="F39" s="14">
        <v>459.78298125908202</v>
      </c>
      <c r="G39" s="14">
        <v>512.14251730805302</v>
      </c>
      <c r="H39" s="14">
        <v>452.58713360401498</v>
      </c>
      <c r="I39" s="14">
        <v>501.32553590787001</v>
      </c>
      <c r="J39" s="14">
        <v>427.59320155640103</v>
      </c>
      <c r="K39" s="14">
        <v>459.89696699885002</v>
      </c>
      <c r="L39" s="14">
        <v>426.91534622668001</v>
      </c>
      <c r="M39" s="14">
        <v>423.412051476827</v>
      </c>
      <c r="N39" s="14">
        <v>427.33512175926199</v>
      </c>
      <c r="O39" s="14">
        <v>448.50656410203999</v>
      </c>
      <c r="P39" s="14">
        <v>455.18616101372601</v>
      </c>
      <c r="Q39" s="14">
        <v>440.10590133581297</v>
      </c>
      <c r="R39" s="14">
        <v>434.59992155210699</v>
      </c>
      <c r="S39" s="14">
        <v>413.51983986160201</v>
      </c>
      <c r="T39" s="14">
        <v>444.60391885956602</v>
      </c>
      <c r="U39" s="14">
        <v>408.104020274775</v>
      </c>
      <c r="V39" s="14">
        <v>406.914451370503</v>
      </c>
      <c r="W39" s="14">
        <v>448.88959789289402</v>
      </c>
      <c r="X39" s="14">
        <v>428.552061835681</v>
      </c>
      <c r="Y39" s="14">
        <v>411.22611701592501</v>
      </c>
      <c r="Z39" s="14">
        <v>463.91051906026701</v>
      </c>
    </row>
    <row r="40" spans="1:26" x14ac:dyDescent="0.25">
      <c r="A40" s="14" t="s">
        <v>395</v>
      </c>
      <c r="B40" s="14" t="s">
        <v>558</v>
      </c>
      <c r="C40" s="14">
        <v>153000</v>
      </c>
      <c r="D40" s="14">
        <v>146.53922267162201</v>
      </c>
      <c r="E40" s="14">
        <v>3.1913576811248401</v>
      </c>
      <c r="F40" s="14">
        <v>-0.308452346090963</v>
      </c>
      <c r="G40" s="14">
        <v>-2.731594447927E-2</v>
      </c>
      <c r="H40" s="14">
        <v>809.75100667660695</v>
      </c>
      <c r="I40" s="14">
        <v>536339.25356386998</v>
      </c>
      <c r="J40" s="14">
        <v>1.4260513391354701</v>
      </c>
      <c r="K40" s="14">
        <v>-2.18998798257E-4</v>
      </c>
      <c r="L40" s="14">
        <v>16.495597072222001</v>
      </c>
      <c r="M40" s="14">
        <v>2.1818806767661E-2</v>
      </c>
      <c r="N40" s="14">
        <v>1.01781884377717</v>
      </c>
      <c r="O40" s="14">
        <v>2.6005505246851701</v>
      </c>
      <c r="P40" s="14">
        <v>0.49942317408071302</v>
      </c>
      <c r="Q40" s="14">
        <v>16.484389497583098</v>
      </c>
      <c r="R40" s="14">
        <v>4.1713327279558596</v>
      </c>
      <c r="S40" s="14">
        <v>54.063230839723303</v>
      </c>
      <c r="T40" s="14">
        <v>22.918351395389799</v>
      </c>
      <c r="U40" s="14">
        <v>138.789706997108</v>
      </c>
      <c r="V40" s="14">
        <v>33.856486458013499</v>
      </c>
      <c r="W40" s="14">
        <v>345.21017859805102</v>
      </c>
      <c r="X40" s="14">
        <v>83.664881104284007</v>
      </c>
      <c r="Y40" s="14">
        <v>10338.2186107896</v>
      </c>
      <c r="Z40" s="14">
        <v>1.13380184165048</v>
      </c>
    </row>
    <row r="41" spans="1:26" x14ac:dyDescent="0.25">
      <c r="A41" s="14" t="s">
        <v>395</v>
      </c>
      <c r="B41" s="14" t="s">
        <v>559</v>
      </c>
      <c r="C41" s="14">
        <v>153000</v>
      </c>
      <c r="D41" s="14">
        <v>42.771432193461102</v>
      </c>
      <c r="E41" s="14">
        <v>9.1893664976274394</v>
      </c>
      <c r="F41" s="14">
        <v>-3.9834430976905502</v>
      </c>
      <c r="G41" s="14">
        <v>0.29989543028135301</v>
      </c>
      <c r="H41" s="14">
        <v>1919.8584976866</v>
      </c>
      <c r="I41" s="14">
        <v>552537.09229246399</v>
      </c>
      <c r="J41" s="14">
        <v>1.6350733940127999</v>
      </c>
      <c r="K41" s="14">
        <v>4.1892222853645002E-2</v>
      </c>
      <c r="L41" s="14">
        <v>17.1280020895401</v>
      </c>
      <c r="M41" s="14">
        <v>0.37437355027039598</v>
      </c>
      <c r="N41" s="14">
        <v>4.7635312987539598</v>
      </c>
      <c r="O41" s="14">
        <v>11.1020459128416</v>
      </c>
      <c r="P41" s="14">
        <v>2.6092870537775501</v>
      </c>
      <c r="Q41" s="14">
        <v>55.647840502476697</v>
      </c>
      <c r="R41" s="14">
        <v>15.107776938531099</v>
      </c>
      <c r="S41" s="14">
        <v>167.936536532189</v>
      </c>
      <c r="T41" s="14">
        <v>66.958741083293603</v>
      </c>
      <c r="U41" s="14">
        <v>289.39160773925602</v>
      </c>
      <c r="V41" s="14">
        <v>56.556714051620702</v>
      </c>
      <c r="W41" s="14">
        <v>527.07970102572597</v>
      </c>
      <c r="X41" s="14">
        <v>119.886077798166</v>
      </c>
      <c r="Y41" s="14">
        <v>9043.5868724529792</v>
      </c>
      <c r="Z41" s="14">
        <v>0.46299048419797501</v>
      </c>
    </row>
    <row r="42" spans="1:26" x14ac:dyDescent="0.25">
      <c r="A42" s="14" t="s">
        <v>395</v>
      </c>
      <c r="B42" s="14" t="s">
        <v>560</v>
      </c>
      <c r="C42" s="14">
        <v>153000</v>
      </c>
      <c r="D42" s="14">
        <v>50.625334627759699</v>
      </c>
      <c r="E42" s="14">
        <v>22.752771890200499</v>
      </c>
      <c r="F42" s="14">
        <v>-1.23272677239494</v>
      </c>
      <c r="G42" s="14">
        <v>8.4984667352684007E-2</v>
      </c>
      <c r="H42" s="14">
        <v>553.45804931667396</v>
      </c>
      <c r="I42" s="14">
        <v>493739.23506106797</v>
      </c>
      <c r="J42" s="14">
        <v>2.2027614531861102</v>
      </c>
      <c r="K42" s="14">
        <v>1.8320317156938999E-2</v>
      </c>
      <c r="L42" s="14">
        <v>29.8677880902349</v>
      </c>
      <c r="M42" s="14">
        <v>0.105732203024809</v>
      </c>
      <c r="N42" s="14">
        <v>1.67358191988331</v>
      </c>
      <c r="O42" s="14">
        <v>1.7424544115956699</v>
      </c>
      <c r="P42" s="14">
        <v>0.28202886700146601</v>
      </c>
      <c r="Q42" s="14">
        <v>12.3137421446171</v>
      </c>
      <c r="R42" s="14">
        <v>4.3642317099880197</v>
      </c>
      <c r="S42" s="14">
        <v>45.431870717587898</v>
      </c>
      <c r="T42" s="14">
        <v>17.1042642724593</v>
      </c>
      <c r="U42" s="14">
        <v>79.498331540934899</v>
      </c>
      <c r="V42" s="14">
        <v>15.6776692907913</v>
      </c>
      <c r="W42" s="14">
        <v>137.29996173939401</v>
      </c>
      <c r="X42" s="14">
        <v>27.339683808906699</v>
      </c>
      <c r="Y42" s="14">
        <v>8861.8863821405102</v>
      </c>
      <c r="Z42" s="14">
        <v>0.90271933611933697</v>
      </c>
    </row>
    <row r="43" spans="1:26" x14ac:dyDescent="0.25">
      <c r="A43" s="14" t="s">
        <v>395</v>
      </c>
      <c r="B43" s="14" t="s">
        <v>561</v>
      </c>
      <c r="C43" s="14">
        <v>153000</v>
      </c>
      <c r="D43" s="14">
        <v>345.53375146954897</v>
      </c>
      <c r="E43" s="14">
        <v>13.0509884860169</v>
      </c>
      <c r="F43" s="14">
        <v>2.0272611000215801</v>
      </c>
      <c r="G43" s="14">
        <v>0.46265923545147902</v>
      </c>
      <c r="H43" s="14">
        <v>1202.0786370190999</v>
      </c>
      <c r="I43" s="14">
        <v>485340.03252463002</v>
      </c>
      <c r="J43" s="14">
        <v>1.8046391194643201</v>
      </c>
      <c r="K43" s="14">
        <v>7.7801814258699996E-3</v>
      </c>
      <c r="L43" s="14">
        <v>31.596312803666599</v>
      </c>
      <c r="M43" s="14">
        <v>0.248861977720165</v>
      </c>
      <c r="N43" s="14">
        <v>3.3095167622659298</v>
      </c>
      <c r="O43" s="14">
        <v>9.3406708650124095</v>
      </c>
      <c r="P43" s="14">
        <v>1.0459299848939501</v>
      </c>
      <c r="Q43" s="14">
        <v>35.4355425205598</v>
      </c>
      <c r="R43" s="14">
        <v>11.623360622793401</v>
      </c>
      <c r="S43" s="14">
        <v>130.16437985229001</v>
      </c>
      <c r="T43" s="14">
        <v>39.495817177446597</v>
      </c>
      <c r="U43" s="14">
        <v>169.64675561474701</v>
      </c>
      <c r="V43" s="14">
        <v>34.8465859270175</v>
      </c>
      <c r="W43" s="14">
        <v>268.20417902321998</v>
      </c>
      <c r="X43" s="14">
        <v>55.718707080087903</v>
      </c>
      <c r="Y43" s="14">
        <v>10558.1801803994</v>
      </c>
      <c r="Z43" s="14">
        <v>0.40334172997231499</v>
      </c>
    </row>
    <row r="44" spans="1:26" x14ac:dyDescent="0.25">
      <c r="A44" s="14" t="s">
        <v>395</v>
      </c>
      <c r="B44" s="14" t="s">
        <v>530</v>
      </c>
      <c r="C44" s="14">
        <v>153000</v>
      </c>
      <c r="D44" s="14">
        <v>-33.217125978846298</v>
      </c>
      <c r="E44" s="14">
        <v>3.9534635856925502</v>
      </c>
      <c r="F44" s="14">
        <v>0.94041819066522603</v>
      </c>
      <c r="G44" s="14">
        <v>-4.8176327832459998E-3</v>
      </c>
      <c r="H44" s="14">
        <v>123.176223717044</v>
      </c>
      <c r="I44" s="14">
        <v>499375.06975911203</v>
      </c>
      <c r="J44" s="14">
        <v>0.98135467628370299</v>
      </c>
      <c r="K44" s="14">
        <v>8.3314676271319995E-3</v>
      </c>
      <c r="L44" s="14">
        <v>2.2773240599712001</v>
      </c>
      <c r="M44" s="14">
        <v>2.3737955702492999E-2</v>
      </c>
      <c r="N44" s="14">
        <v>0.185813230924913</v>
      </c>
      <c r="O44" s="14">
        <v>0.29283877643630102</v>
      </c>
      <c r="P44" s="14">
        <v>0.17937024407517199</v>
      </c>
      <c r="Q44" s="14">
        <v>1.7101750214777101</v>
      </c>
      <c r="R44" s="14">
        <v>1.08593834093012</v>
      </c>
      <c r="S44" s="14">
        <v>11.660449913472799</v>
      </c>
      <c r="T44" s="14">
        <v>3.7841624161749099</v>
      </c>
      <c r="U44" s="14">
        <v>20.845889935693702</v>
      </c>
      <c r="V44" s="14">
        <v>5.31216907658784</v>
      </c>
      <c r="W44" s="14">
        <v>60.192135605526197</v>
      </c>
      <c r="X44" s="14">
        <v>12.459655900786199</v>
      </c>
      <c r="Y44" s="14">
        <v>5212.9229303587999</v>
      </c>
      <c r="Z44" s="14">
        <v>0.47634791811791599</v>
      </c>
    </row>
    <row r="45" spans="1:26" x14ac:dyDescent="0.25">
      <c r="A45" s="14" t="s">
        <v>395</v>
      </c>
      <c r="B45" s="14" t="s">
        <v>562</v>
      </c>
      <c r="C45" s="14">
        <v>337000</v>
      </c>
      <c r="D45" s="14">
        <v>-458.05609466517899</v>
      </c>
      <c r="E45" s="14">
        <v>39.090917478923203</v>
      </c>
      <c r="F45" s="14">
        <v>30.692316650633401</v>
      </c>
      <c r="G45" s="14">
        <v>73.631985523597194</v>
      </c>
      <c r="H45" s="14">
        <v>41.894621434736599</v>
      </c>
      <c r="I45" s="14">
        <v>3.47483611388546</v>
      </c>
      <c r="J45" s="14">
        <v>37.241109239996</v>
      </c>
      <c r="K45" s="14">
        <v>38.491296992598102</v>
      </c>
      <c r="L45" s="14">
        <v>38.9949834250626</v>
      </c>
      <c r="M45" s="14">
        <v>36.922464200854101</v>
      </c>
      <c r="N45" s="14">
        <v>44.843638230601798</v>
      </c>
      <c r="O45" s="14">
        <v>44.643037170687499</v>
      </c>
      <c r="P45" s="14">
        <v>36.942339811165198</v>
      </c>
      <c r="Q45" s="14">
        <v>40.414884368072698</v>
      </c>
      <c r="R45" s="14">
        <v>45.821580889369599</v>
      </c>
      <c r="S45" s="14">
        <v>37.950119443364997</v>
      </c>
      <c r="T45" s="14">
        <v>35.4491518688193</v>
      </c>
      <c r="U45" s="14">
        <v>34.6608523622033</v>
      </c>
      <c r="V45" s="14">
        <v>36.820296942440599</v>
      </c>
      <c r="W45" s="14">
        <v>33.792480116640498</v>
      </c>
      <c r="X45" s="14">
        <v>40.016060806887303</v>
      </c>
      <c r="Y45" s="14">
        <v>35.337926044496697</v>
      </c>
      <c r="Z45" s="14">
        <v>40.743223746520599</v>
      </c>
    </row>
    <row r="46" spans="1:26" x14ac:dyDescent="0.25">
      <c r="A46" s="14" t="s">
        <v>395</v>
      </c>
      <c r="B46" s="14" t="s">
        <v>536</v>
      </c>
      <c r="C46" s="14">
        <v>327180</v>
      </c>
      <c r="D46" s="14">
        <v>343</v>
      </c>
      <c r="E46" s="14">
        <v>493.33732799756001</v>
      </c>
      <c r="F46" s="14">
        <v>512.03295632528602</v>
      </c>
      <c r="G46" s="14">
        <v>593.84972025612001</v>
      </c>
      <c r="H46" s="14">
        <v>483.68581558338701</v>
      </c>
      <c r="I46" s="14">
        <v>503.91532040241702</v>
      </c>
      <c r="J46" s="14">
        <v>478.52369609931299</v>
      </c>
      <c r="K46" s="14">
        <v>528.16257832642702</v>
      </c>
      <c r="L46" s="14">
        <v>541.66560002032804</v>
      </c>
      <c r="M46" s="14">
        <v>492.24157255016502</v>
      </c>
      <c r="N46" s="14">
        <v>493.86153904168202</v>
      </c>
      <c r="O46" s="14">
        <v>525.90543113355</v>
      </c>
      <c r="P46" s="14">
        <v>535.40606303811899</v>
      </c>
      <c r="Q46" s="14">
        <v>533.510779245344</v>
      </c>
      <c r="R46" s="14">
        <v>505.79569325840703</v>
      </c>
      <c r="S46" s="14">
        <v>482.55861121129902</v>
      </c>
      <c r="T46" s="14">
        <v>505.48697054246401</v>
      </c>
      <c r="U46" s="14">
        <v>492.96693106996099</v>
      </c>
      <c r="V46" s="14">
        <v>482.14604801209703</v>
      </c>
      <c r="W46" s="14">
        <v>520.97497083261305</v>
      </c>
      <c r="X46" s="14">
        <v>498.63457155568699</v>
      </c>
      <c r="Y46" s="14">
        <v>525.28377012495196</v>
      </c>
      <c r="Z46" s="14">
        <v>523.80168689366303</v>
      </c>
    </row>
    <row r="47" spans="1:26" x14ac:dyDescent="0.25">
      <c r="A47" s="14" t="s">
        <v>395</v>
      </c>
      <c r="B47" s="14" t="s">
        <v>563</v>
      </c>
      <c r="C47" s="14">
        <v>153000</v>
      </c>
      <c r="D47" s="14">
        <v>681.47403086403403</v>
      </c>
      <c r="E47" s="14">
        <v>9.8717043208995392</v>
      </c>
      <c r="F47" s="14">
        <v>3.8025829939844802</v>
      </c>
      <c r="G47" s="14">
        <v>-2.1280339640013E-2</v>
      </c>
      <c r="H47" s="14">
        <v>2229.9628785892501</v>
      </c>
      <c r="I47" s="14">
        <v>466215.64372757601</v>
      </c>
      <c r="J47" s="14">
        <v>1.0706151577609599</v>
      </c>
      <c r="K47" s="14">
        <v>7.5768359514695002E-2</v>
      </c>
      <c r="L47" s="14">
        <v>21.2188592188614</v>
      </c>
      <c r="M47" s="14">
        <v>0.69106653544218499</v>
      </c>
      <c r="N47" s="14">
        <v>5.3111325505554996</v>
      </c>
      <c r="O47" s="14">
        <v>14.5143320617422</v>
      </c>
      <c r="P47" s="14">
        <v>3.2454171026623202</v>
      </c>
      <c r="Q47" s="14">
        <v>72.229689413874993</v>
      </c>
      <c r="R47" s="14">
        <v>18.3889754007741</v>
      </c>
      <c r="S47" s="14">
        <v>200.43991703638801</v>
      </c>
      <c r="T47" s="14">
        <v>75.608464186019702</v>
      </c>
      <c r="U47" s="14">
        <v>330.05701337736002</v>
      </c>
      <c r="V47" s="14">
        <v>70.612148002089796</v>
      </c>
      <c r="W47" s="14">
        <v>558.23555963593503</v>
      </c>
      <c r="X47" s="14">
        <v>108.649578631355</v>
      </c>
      <c r="Y47" s="14">
        <v>8017.3540759846901</v>
      </c>
      <c r="Z47" s="14">
        <v>0.95447771536328996</v>
      </c>
    </row>
    <row r="48" spans="1:26" x14ac:dyDescent="0.25">
      <c r="A48" s="14" t="s">
        <v>395</v>
      </c>
      <c r="B48" s="14" t="s">
        <v>564</v>
      </c>
      <c r="C48" s="14">
        <v>153000</v>
      </c>
      <c r="D48" s="14">
        <v>384.61993037601201</v>
      </c>
      <c r="E48" s="14">
        <v>10.8554196346018</v>
      </c>
      <c r="F48" s="14">
        <v>2.6851371438271898</v>
      </c>
      <c r="G48" s="14">
        <v>-1.6101447733214001E-2</v>
      </c>
      <c r="H48" s="14">
        <v>733.71636097498595</v>
      </c>
      <c r="I48" s="14">
        <v>555696.83195590705</v>
      </c>
      <c r="J48" s="14">
        <v>1.5845922451457</v>
      </c>
      <c r="K48" s="14">
        <v>-5.4642790646099995E-4</v>
      </c>
      <c r="L48" s="14">
        <v>11.208414708821399</v>
      </c>
      <c r="M48" s="14">
        <v>3.7291471386990002E-2</v>
      </c>
      <c r="N48" s="14">
        <v>0.60470404487282503</v>
      </c>
      <c r="O48" s="14">
        <v>1.64540673188928</v>
      </c>
      <c r="P48" s="14">
        <v>0.82723666099906501</v>
      </c>
      <c r="Q48" s="14">
        <v>11.274483470391599</v>
      </c>
      <c r="R48" s="14">
        <v>3.0494729110714101</v>
      </c>
      <c r="S48" s="14">
        <v>48.310100641158897</v>
      </c>
      <c r="T48" s="14">
        <v>20.999390043677302</v>
      </c>
      <c r="U48" s="14">
        <v>115.423533593945</v>
      </c>
      <c r="V48" s="14">
        <v>25.1284070265507</v>
      </c>
      <c r="W48" s="14">
        <v>270.94757587677702</v>
      </c>
      <c r="X48" s="14">
        <v>62.650252862339499</v>
      </c>
      <c r="Y48" s="14">
        <v>9055.2147322691508</v>
      </c>
      <c r="Z48" s="14">
        <v>0.27567800825612498</v>
      </c>
    </row>
    <row r="49" spans="1:26" x14ac:dyDescent="0.25">
      <c r="A49" s="14" t="s">
        <v>395</v>
      </c>
      <c r="B49" s="14" t="s">
        <v>536</v>
      </c>
      <c r="C49" s="14">
        <v>327180</v>
      </c>
      <c r="D49" s="14">
        <v>343</v>
      </c>
      <c r="E49" s="14">
        <v>474.282897448472</v>
      </c>
      <c r="F49" s="14">
        <v>446.62649055313102</v>
      </c>
      <c r="G49" s="14">
        <v>528.91120259418506</v>
      </c>
      <c r="H49" s="14">
        <v>470.08077051654698</v>
      </c>
      <c r="I49" s="14">
        <v>436.548105019736</v>
      </c>
      <c r="J49" s="14">
        <v>433.80793908255703</v>
      </c>
      <c r="K49" s="14">
        <v>473.41583068688999</v>
      </c>
      <c r="L49" s="14">
        <v>461.975597125653</v>
      </c>
      <c r="M49" s="14">
        <v>455.62125404649498</v>
      </c>
      <c r="N49" s="14">
        <v>454.42099201296099</v>
      </c>
      <c r="O49" s="14">
        <v>482.20164226285999</v>
      </c>
      <c r="P49" s="14">
        <v>475.62942996560298</v>
      </c>
      <c r="Q49" s="14">
        <v>464.50969642260799</v>
      </c>
      <c r="R49" s="14">
        <v>474.477289676194</v>
      </c>
      <c r="S49" s="14">
        <v>439.35503033361402</v>
      </c>
      <c r="T49" s="14">
        <v>466.73810624478398</v>
      </c>
      <c r="U49" s="14">
        <v>450.43976110233501</v>
      </c>
      <c r="V49" s="14">
        <v>432.48505382832798</v>
      </c>
      <c r="W49" s="14">
        <v>466.41583092272998</v>
      </c>
      <c r="X49" s="14">
        <v>452.44011297517</v>
      </c>
      <c r="Y49" s="14">
        <v>439.369292562064</v>
      </c>
      <c r="Z49" s="14">
        <v>478.83225953836399</v>
      </c>
    </row>
    <row r="50" spans="1:26" x14ac:dyDescent="0.25">
      <c r="A50" s="14" t="s">
        <v>395</v>
      </c>
      <c r="B50" s="14" t="s">
        <v>565</v>
      </c>
      <c r="C50" s="14">
        <v>153000</v>
      </c>
      <c r="D50" s="14">
        <v>585.67030559770706</v>
      </c>
      <c r="E50" s="14">
        <v>7.8019059206053702</v>
      </c>
      <c r="F50" s="14">
        <v>0.66467290270742696</v>
      </c>
      <c r="G50" s="14">
        <v>0.13071389064048899</v>
      </c>
      <c r="H50" s="14">
        <v>659.02231965433396</v>
      </c>
      <c r="I50" s="14">
        <v>419908.35759434599</v>
      </c>
      <c r="J50" s="14">
        <v>1.4656117521277601</v>
      </c>
      <c r="K50" s="14">
        <v>0.38297133186179699</v>
      </c>
      <c r="L50" s="14">
        <v>13.388575991149301</v>
      </c>
      <c r="M50" s="14">
        <v>0.47116741550765801</v>
      </c>
      <c r="N50" s="14">
        <v>3.0584261823493</v>
      </c>
      <c r="O50" s="14">
        <v>3.6876884449930598</v>
      </c>
      <c r="P50" s="14">
        <v>1.3324038463993599</v>
      </c>
      <c r="Q50" s="14">
        <v>14.391101549152699</v>
      </c>
      <c r="R50" s="14">
        <v>4.3802962677464299</v>
      </c>
      <c r="S50" s="14">
        <v>46.148929595397099</v>
      </c>
      <c r="T50" s="14">
        <v>23.392362502845</v>
      </c>
      <c r="U50" s="14">
        <v>103.332274965274</v>
      </c>
      <c r="V50" s="14">
        <v>25.190076738199998</v>
      </c>
      <c r="W50" s="14">
        <v>246.685002430818</v>
      </c>
      <c r="X50" s="14">
        <v>56.918006671568897</v>
      </c>
      <c r="Y50" s="14">
        <v>7297.23822222329</v>
      </c>
      <c r="Z50" s="14">
        <v>0.66944101037256198</v>
      </c>
    </row>
    <row r="51" spans="1:26" x14ac:dyDescent="0.25">
      <c r="A51" s="14" t="s">
        <v>395</v>
      </c>
      <c r="B51" s="14" t="s">
        <v>566</v>
      </c>
      <c r="C51" s="14">
        <v>153000</v>
      </c>
      <c r="D51" s="14">
        <v>571.96585029986397</v>
      </c>
      <c r="E51" s="14">
        <v>17.298096396242698</v>
      </c>
      <c r="F51" s="14">
        <v>1.64286235997064</v>
      </c>
      <c r="G51" s="14">
        <v>0.52356501899290597</v>
      </c>
      <c r="H51" s="14">
        <v>842.875408553645</v>
      </c>
      <c r="I51" s="14">
        <v>464654.29579703999</v>
      </c>
      <c r="J51" s="14">
        <v>2.1118454309100798</v>
      </c>
      <c r="K51" s="14">
        <v>3.4023936328242499</v>
      </c>
      <c r="L51" s="14">
        <v>42.410259656250702</v>
      </c>
      <c r="M51" s="14">
        <v>1.0990949277722499</v>
      </c>
      <c r="N51" s="14">
        <v>8.3271072292767503</v>
      </c>
      <c r="O51" s="14">
        <v>7.8375055894958496</v>
      </c>
      <c r="P51" s="14">
        <v>1.80471786656369</v>
      </c>
      <c r="Q51" s="14">
        <v>28.268863212023899</v>
      </c>
      <c r="R51" s="14">
        <v>7.9668565564220302</v>
      </c>
      <c r="S51" s="14">
        <v>80.869570086912702</v>
      </c>
      <c r="T51" s="14">
        <v>29.628672126861201</v>
      </c>
      <c r="U51" s="14">
        <v>126.94727293052399</v>
      </c>
      <c r="V51" s="14">
        <v>24.760371108105701</v>
      </c>
      <c r="W51" s="14">
        <v>215.82932588846899</v>
      </c>
      <c r="X51" s="14">
        <v>46.210532591637701</v>
      </c>
      <c r="Y51" s="14">
        <v>7710.2159472877402</v>
      </c>
      <c r="Z51" s="14">
        <v>0.57474849584837795</v>
      </c>
    </row>
    <row r="52" spans="1:26" x14ac:dyDescent="0.25">
      <c r="A52" s="14" t="s">
        <v>395</v>
      </c>
      <c r="B52" s="14" t="s">
        <v>531</v>
      </c>
      <c r="C52" s="14">
        <v>153000</v>
      </c>
      <c r="D52" s="14">
        <v>52.077658331839203</v>
      </c>
      <c r="E52" s="14">
        <v>2.5038642202053301</v>
      </c>
      <c r="F52" s="14">
        <v>0.812981662757849</v>
      </c>
      <c r="G52" s="14">
        <v>0.1016306532244</v>
      </c>
      <c r="H52" s="14">
        <v>150.51963738762399</v>
      </c>
      <c r="I52" s="14">
        <v>556805.31426139595</v>
      </c>
      <c r="J52" s="14">
        <v>0.53730872083650105</v>
      </c>
      <c r="K52" s="14">
        <v>-7.3509374201500004E-4</v>
      </c>
      <c r="L52" s="14">
        <v>2.28172665161095</v>
      </c>
      <c r="M52" s="14">
        <v>4.1924641624516E-2</v>
      </c>
      <c r="N52" s="14">
        <v>0.33230253463464698</v>
      </c>
      <c r="O52" s="14">
        <v>0.16881713404361001</v>
      </c>
      <c r="P52" s="14">
        <v>0.290309261144237</v>
      </c>
      <c r="Q52" s="14">
        <v>1.60364821762635</v>
      </c>
      <c r="R52" s="14">
        <v>0.60986536885819298</v>
      </c>
      <c r="S52" s="14">
        <v>14.273436534663499</v>
      </c>
      <c r="T52" s="14">
        <v>4.8065447277952504</v>
      </c>
      <c r="U52" s="14">
        <v>28.659799816057301</v>
      </c>
      <c r="V52" s="14">
        <v>6.3404614659889997</v>
      </c>
      <c r="W52" s="14">
        <v>73.237552214169497</v>
      </c>
      <c r="X52" s="14">
        <v>13.876174528947301</v>
      </c>
      <c r="Y52" s="14">
        <v>6565.4706111798796</v>
      </c>
      <c r="Z52" s="14">
        <v>0.49636525433295298</v>
      </c>
    </row>
    <row r="53" spans="1:26" x14ac:dyDescent="0.25">
      <c r="A53" s="14" t="s">
        <v>395</v>
      </c>
      <c r="B53" s="14" t="s">
        <v>567</v>
      </c>
      <c r="C53" s="14">
        <v>337000</v>
      </c>
      <c r="D53" s="14">
        <v>-344.23089189514502</v>
      </c>
      <c r="E53" s="14">
        <v>38.461374378587102</v>
      </c>
      <c r="F53" s="14">
        <v>37.422303664412702</v>
      </c>
      <c r="G53" s="14">
        <v>71.271322777844006</v>
      </c>
      <c r="H53" s="14">
        <v>43.4153877388067</v>
      </c>
      <c r="I53" s="14">
        <v>29.818964127643302</v>
      </c>
      <c r="J53" s="14">
        <v>37.689150273326703</v>
      </c>
      <c r="K53" s="14">
        <v>37.312412042751497</v>
      </c>
      <c r="L53" s="14">
        <v>34.768884003405098</v>
      </c>
      <c r="M53" s="14">
        <v>36.730935952297202</v>
      </c>
      <c r="N53" s="14">
        <v>36.493777423086399</v>
      </c>
      <c r="O53" s="14">
        <v>37.2832685095171</v>
      </c>
      <c r="P53" s="14">
        <v>39.307071851341597</v>
      </c>
      <c r="Q53" s="14">
        <v>34.548873656293203</v>
      </c>
      <c r="R53" s="14">
        <v>40.675870075492803</v>
      </c>
      <c r="S53" s="14">
        <v>42.420633774497098</v>
      </c>
      <c r="T53" s="14">
        <v>38.3244807829862</v>
      </c>
      <c r="U53" s="14">
        <v>30.249815301044901</v>
      </c>
      <c r="V53" s="14">
        <v>34.336405228915702</v>
      </c>
      <c r="W53" s="14">
        <v>35.299385161135199</v>
      </c>
      <c r="X53" s="14">
        <v>39.412772427876199</v>
      </c>
      <c r="Y53" s="14">
        <v>27.4095537359932</v>
      </c>
      <c r="Z53" s="14">
        <v>37.055392015007001</v>
      </c>
    </row>
    <row r="54" spans="1:26" x14ac:dyDescent="0.25">
      <c r="A54" s="14" t="s">
        <v>395</v>
      </c>
      <c r="B54" s="14" t="s">
        <v>568</v>
      </c>
      <c r="C54" s="14">
        <v>153000</v>
      </c>
      <c r="D54" s="14">
        <v>92.329412022089798</v>
      </c>
      <c r="E54" s="14">
        <v>6.3982410525575997</v>
      </c>
      <c r="F54" s="14">
        <v>1.5108741882839E-2</v>
      </c>
      <c r="G54" s="14">
        <v>0.25449606549542803</v>
      </c>
      <c r="H54" s="14">
        <v>2010.9503049335699</v>
      </c>
      <c r="I54" s="14">
        <v>479231.34453844401</v>
      </c>
      <c r="J54" s="14">
        <v>3.1765597967533998</v>
      </c>
      <c r="K54" s="14">
        <v>-6.3860966974499996E-4</v>
      </c>
      <c r="L54" s="14">
        <v>21.450649669050499</v>
      </c>
      <c r="M54" s="14">
        <v>0.26544717476151403</v>
      </c>
      <c r="N54" s="14">
        <v>6.4503408506335802</v>
      </c>
      <c r="O54" s="14">
        <v>10.3376938131783</v>
      </c>
      <c r="P54" s="14">
        <v>3.7955836689438001</v>
      </c>
      <c r="Q54" s="14">
        <v>44.616587341604699</v>
      </c>
      <c r="R54" s="14">
        <v>18.164354936754201</v>
      </c>
      <c r="S54" s="14">
        <v>169.74540016158599</v>
      </c>
      <c r="T54" s="14">
        <v>70.196625505978602</v>
      </c>
      <c r="U54" s="14">
        <v>312.03734496477603</v>
      </c>
      <c r="V54" s="14">
        <v>62.083901622253499</v>
      </c>
      <c r="W54" s="14">
        <v>518.93945469743801</v>
      </c>
      <c r="X54" s="14">
        <v>111.370910024666</v>
      </c>
      <c r="Y54" s="14">
        <v>8351.5827221211694</v>
      </c>
      <c r="Z54" s="14">
        <v>0.43247085823324999</v>
      </c>
    </row>
    <row r="55" spans="1:26" x14ac:dyDescent="0.25">
      <c r="A55" s="14" t="s">
        <v>395</v>
      </c>
      <c r="B55" s="14" t="s">
        <v>536</v>
      </c>
      <c r="C55" s="14">
        <v>327180</v>
      </c>
      <c r="D55" s="14">
        <v>343</v>
      </c>
      <c r="E55" s="14">
        <v>403.63234535096001</v>
      </c>
      <c r="F55" s="14">
        <v>424.05637843457498</v>
      </c>
      <c r="G55" s="14">
        <v>485.46692853212198</v>
      </c>
      <c r="H55" s="14">
        <v>447.65026833309901</v>
      </c>
      <c r="I55" s="14">
        <v>404.58714029626498</v>
      </c>
      <c r="J55" s="14">
        <v>410.42897893326199</v>
      </c>
      <c r="K55" s="14">
        <v>431.97060425051399</v>
      </c>
      <c r="L55" s="14">
        <v>432.40351402630603</v>
      </c>
      <c r="M55" s="14">
        <v>410.638879068253</v>
      </c>
      <c r="N55" s="14">
        <v>415.29125834418898</v>
      </c>
      <c r="O55" s="14">
        <v>441.34642100051298</v>
      </c>
      <c r="P55" s="14">
        <v>438.66907231744</v>
      </c>
      <c r="Q55" s="14">
        <v>415.96987440660899</v>
      </c>
      <c r="R55" s="14">
        <v>424.46875002345502</v>
      </c>
      <c r="S55" s="14">
        <v>399.89651578919501</v>
      </c>
      <c r="T55" s="14">
        <v>433.01061721757401</v>
      </c>
      <c r="U55" s="14">
        <v>393.43907395604202</v>
      </c>
      <c r="V55" s="14">
        <v>404.27542165378799</v>
      </c>
      <c r="W55" s="14">
        <v>418.33018672952602</v>
      </c>
      <c r="X55" s="14">
        <v>423.64186040163003</v>
      </c>
      <c r="Y55" s="14">
        <v>406.69990782235902</v>
      </c>
      <c r="Z55" s="14">
        <v>410.541492203524</v>
      </c>
    </row>
    <row r="56" spans="1:26" x14ac:dyDescent="0.25">
      <c r="A56" s="14" t="s">
        <v>395</v>
      </c>
      <c r="B56" s="14" t="s">
        <v>569</v>
      </c>
      <c r="C56" s="14">
        <v>153000</v>
      </c>
      <c r="D56" s="14">
        <v>180.41380270169799</v>
      </c>
      <c r="E56" s="14">
        <v>4.0580025015053902</v>
      </c>
      <c r="F56" s="14">
        <v>-0.81649112596677398</v>
      </c>
      <c r="G56" s="14">
        <v>0.32636616635207299</v>
      </c>
      <c r="H56" s="14">
        <v>2539.2729466144401</v>
      </c>
      <c r="I56" s="14">
        <v>557211.33657700801</v>
      </c>
      <c r="J56" s="14">
        <v>1.3161614337684999</v>
      </c>
      <c r="K56" s="14">
        <v>9.0774557174406995E-2</v>
      </c>
      <c r="L56" s="14">
        <v>23.457103234417801</v>
      </c>
      <c r="M56" s="14">
        <v>0.47446805236342399</v>
      </c>
      <c r="N56" s="14">
        <v>9.3989294493499003</v>
      </c>
      <c r="O56" s="14">
        <v>14.8037010363688</v>
      </c>
      <c r="P56" s="14">
        <v>4.2243195663447599</v>
      </c>
      <c r="Q56" s="14">
        <v>65.840940534533601</v>
      </c>
      <c r="R56" s="14">
        <v>21.1302242264792</v>
      </c>
      <c r="S56" s="14">
        <v>226.90224846523199</v>
      </c>
      <c r="T56" s="14">
        <v>86.503811388466104</v>
      </c>
      <c r="U56" s="14">
        <v>374.16233617112601</v>
      </c>
      <c r="V56" s="14">
        <v>83.394464267960203</v>
      </c>
      <c r="W56" s="14">
        <v>669.75867394074203</v>
      </c>
      <c r="X56" s="14">
        <v>138.450022555619</v>
      </c>
      <c r="Y56" s="14">
        <v>8740.0327462991299</v>
      </c>
      <c r="Z56" s="14">
        <v>0.93183857191489605</v>
      </c>
    </row>
    <row r="57" spans="1:26" x14ac:dyDescent="0.25">
      <c r="A57" s="14" t="s">
        <v>395</v>
      </c>
      <c r="B57" s="14" t="s">
        <v>570</v>
      </c>
      <c r="C57" s="14">
        <v>153000</v>
      </c>
      <c r="D57" s="14">
        <v>224.83974254879001</v>
      </c>
      <c r="E57" s="14">
        <v>10.8363163139125</v>
      </c>
      <c r="F57" s="14">
        <v>-1.0554306918822201</v>
      </c>
      <c r="G57" s="14">
        <v>0.27693978615327203</v>
      </c>
      <c r="H57" s="14">
        <v>1702.1367574492499</v>
      </c>
      <c r="I57" s="14">
        <v>541738.18138177798</v>
      </c>
      <c r="J57" s="14">
        <v>1.3732524070554999</v>
      </c>
      <c r="K57" s="14">
        <v>2.3461144505165E-2</v>
      </c>
      <c r="L57" s="14">
        <v>16.0687546301466</v>
      </c>
      <c r="M57" s="14">
        <v>0.40737191097610098</v>
      </c>
      <c r="N57" s="14">
        <v>6.1271222092044804</v>
      </c>
      <c r="O57" s="14">
        <v>8.18853087691231</v>
      </c>
      <c r="P57" s="14">
        <v>2.36517805123724</v>
      </c>
      <c r="Q57" s="14">
        <v>39.466519059360003</v>
      </c>
      <c r="R57" s="14">
        <v>13.630865674893601</v>
      </c>
      <c r="S57" s="14">
        <v>141.95234379593899</v>
      </c>
      <c r="T57" s="14">
        <v>54.631262996232998</v>
      </c>
      <c r="U57" s="14">
        <v>251.97585683676601</v>
      </c>
      <c r="V57" s="14">
        <v>51.925485048470598</v>
      </c>
      <c r="W57" s="14">
        <v>442.34178534165602</v>
      </c>
      <c r="X57" s="14">
        <v>90.054347183306504</v>
      </c>
      <c r="Y57" s="14">
        <v>8890.2617448562396</v>
      </c>
      <c r="Z57" s="14">
        <v>0.99480911714147502</v>
      </c>
    </row>
    <row r="58" spans="1:26" x14ac:dyDescent="0.25">
      <c r="A58" s="14" t="s">
        <v>395</v>
      </c>
      <c r="B58" s="14" t="s">
        <v>571</v>
      </c>
      <c r="C58" s="14">
        <v>153000</v>
      </c>
      <c r="D58" s="14">
        <v>117.32866355294</v>
      </c>
      <c r="E58" s="14">
        <v>13.691916249028401</v>
      </c>
      <c r="F58" s="14">
        <v>1.1739179798519901</v>
      </c>
      <c r="G58" s="14">
        <v>0.35901175794495899</v>
      </c>
      <c r="H58" s="14">
        <v>495.61794938395502</v>
      </c>
      <c r="I58" s="14">
        <v>398979.46241747402</v>
      </c>
      <c r="J58" s="14">
        <v>1.57945207041352</v>
      </c>
      <c r="K58" s="14">
        <v>1.7411296149187601</v>
      </c>
      <c r="L58" s="14">
        <v>33.037980520958399</v>
      </c>
      <c r="M58" s="14">
        <v>0.49437806626288699</v>
      </c>
      <c r="N58" s="14">
        <v>2.6874021129523902</v>
      </c>
      <c r="O58" s="14">
        <v>3.72926854452442</v>
      </c>
      <c r="P58" s="14">
        <v>0.44883585294009298</v>
      </c>
      <c r="Q58" s="14">
        <v>8.6732464129040494</v>
      </c>
      <c r="R58" s="14">
        <v>3.6132491207704902</v>
      </c>
      <c r="S58" s="14">
        <v>40.973376048231998</v>
      </c>
      <c r="T58" s="14">
        <v>15.505944505581899</v>
      </c>
      <c r="U58" s="14">
        <v>77.870150233253895</v>
      </c>
      <c r="V58" s="14">
        <v>14.9895027407731</v>
      </c>
      <c r="W58" s="14">
        <v>137.77394063837701</v>
      </c>
      <c r="X58" s="14">
        <v>28.852238615278701</v>
      </c>
      <c r="Y58" s="14">
        <v>7865.51365376392</v>
      </c>
      <c r="Z58" s="14">
        <v>1.13261674484633</v>
      </c>
    </row>
    <row r="59" spans="1:26" x14ac:dyDescent="0.25">
      <c r="A59" s="14" t="s">
        <v>395</v>
      </c>
      <c r="B59" s="14" t="s">
        <v>572</v>
      </c>
      <c r="C59" s="14">
        <v>153000</v>
      </c>
      <c r="D59" s="14">
        <v>255.190533799359</v>
      </c>
      <c r="E59" s="14">
        <v>10.049331841013201</v>
      </c>
      <c r="F59" s="14">
        <v>1.4439762037402699</v>
      </c>
      <c r="G59" s="14">
        <v>6.8830821504548001E-2</v>
      </c>
      <c r="H59" s="14">
        <v>1182.050152408</v>
      </c>
      <c r="I59" s="14">
        <v>516495.758530833</v>
      </c>
      <c r="J59" s="14">
        <v>1.2534086517338101</v>
      </c>
      <c r="K59" s="14">
        <v>9.7886927591739996E-3</v>
      </c>
      <c r="L59" s="14">
        <v>28.294510172769499</v>
      </c>
      <c r="M59" s="14">
        <v>0.18290698756805199</v>
      </c>
      <c r="N59" s="14">
        <v>1.5663818479993901</v>
      </c>
      <c r="O59" s="14">
        <v>8.5096130561934693</v>
      </c>
      <c r="P59" s="14">
        <v>1.2943470376553601</v>
      </c>
      <c r="Q59" s="14">
        <v>36.421288407798102</v>
      </c>
      <c r="R59" s="14">
        <v>12.6749357298229</v>
      </c>
      <c r="S59" s="14">
        <v>116.784732335812</v>
      </c>
      <c r="T59" s="14">
        <v>42.458111638465198</v>
      </c>
      <c r="U59" s="14">
        <v>173.91516963062</v>
      </c>
      <c r="V59" s="14">
        <v>33.829598343327199</v>
      </c>
      <c r="W59" s="14">
        <v>283.59020458765201</v>
      </c>
      <c r="X59" s="14">
        <v>55.720790649008002</v>
      </c>
      <c r="Y59" s="14">
        <v>10184.158445331201</v>
      </c>
      <c r="Z59" s="14">
        <v>0.41320944878152799</v>
      </c>
    </row>
    <row r="60" spans="1:26" x14ac:dyDescent="0.25">
      <c r="A60" s="14" t="s">
        <v>395</v>
      </c>
      <c r="B60" s="14" t="s">
        <v>573</v>
      </c>
      <c r="C60" s="14">
        <v>153000</v>
      </c>
      <c r="D60" s="14">
        <v>-57.477378113225903</v>
      </c>
      <c r="E60" s="14">
        <v>4.7105771385780999</v>
      </c>
      <c r="F60" s="14">
        <v>0.27664684735351402</v>
      </c>
      <c r="G60" s="14">
        <v>5.3685534990450999E-2</v>
      </c>
      <c r="H60" s="14">
        <v>134.37928157073699</v>
      </c>
      <c r="I60" s="14">
        <v>500742.98981395399</v>
      </c>
      <c r="J60" s="14">
        <v>0.44902323926537602</v>
      </c>
      <c r="K60" s="14">
        <v>-4.4134883295360002E-3</v>
      </c>
      <c r="L60" s="14">
        <v>3.0820535127922399</v>
      </c>
      <c r="M60" s="14">
        <v>-8.9672004693100004E-4</v>
      </c>
      <c r="N60" s="14">
        <v>8.9033554484569996E-2</v>
      </c>
      <c r="O60" s="14">
        <v>0.89838891842910396</v>
      </c>
      <c r="P60" s="14">
        <v>0.20596649009221801</v>
      </c>
      <c r="Q60" s="14">
        <v>2.2485824166411899</v>
      </c>
      <c r="R60" s="14">
        <v>0.74652127960639103</v>
      </c>
      <c r="S60" s="14">
        <v>11.9652923208423</v>
      </c>
      <c r="T60" s="14">
        <v>4.0843172590130399</v>
      </c>
      <c r="U60" s="14">
        <v>25.003411659267201</v>
      </c>
      <c r="V60" s="14">
        <v>5.3118129559532203</v>
      </c>
      <c r="W60" s="14">
        <v>62.668658322258203</v>
      </c>
      <c r="X60" s="14">
        <v>12.158503816340801</v>
      </c>
      <c r="Y60" s="14">
        <v>5885.66966738057</v>
      </c>
      <c r="Z60" s="14">
        <v>0.54749644998500402</v>
      </c>
    </row>
    <row r="61" spans="1:26" x14ac:dyDescent="0.25">
      <c r="A61" s="14" t="s">
        <v>395</v>
      </c>
      <c r="B61" s="14" t="s">
        <v>574</v>
      </c>
      <c r="C61" s="14">
        <v>337000</v>
      </c>
      <c r="D61" s="14">
        <v>-429.44493103068498</v>
      </c>
      <c r="E61" s="14">
        <v>48.826481985673396</v>
      </c>
      <c r="F61" s="14">
        <v>39.412426472207997</v>
      </c>
      <c r="G61" s="14">
        <v>96.199645407025798</v>
      </c>
      <c r="H61" s="14">
        <v>47.058845764939797</v>
      </c>
      <c r="I61" s="14">
        <v>50.301654754820298</v>
      </c>
      <c r="J61" s="14">
        <v>42.915372041615903</v>
      </c>
      <c r="K61" s="14">
        <v>46.758502887698697</v>
      </c>
      <c r="L61" s="14">
        <v>46.576141504846802</v>
      </c>
      <c r="M61" s="14">
        <v>44.028699860174903</v>
      </c>
      <c r="N61" s="14">
        <v>40.070393837074199</v>
      </c>
      <c r="O61" s="14">
        <v>46.106042011037701</v>
      </c>
      <c r="P61" s="14">
        <v>44.107740545148502</v>
      </c>
      <c r="Q61" s="14">
        <v>42.834657271055001</v>
      </c>
      <c r="R61" s="14">
        <v>48.207040005967301</v>
      </c>
      <c r="S61" s="14">
        <v>38.275338908487797</v>
      </c>
      <c r="T61" s="14">
        <v>43.449593019759497</v>
      </c>
      <c r="U61" s="14">
        <v>44.246042933099503</v>
      </c>
      <c r="V61" s="14">
        <v>46.539817960903001</v>
      </c>
      <c r="W61" s="14">
        <v>40.872805633180199</v>
      </c>
      <c r="X61" s="14">
        <v>43.773593680111901</v>
      </c>
      <c r="Y61" s="14">
        <v>50.250066201464399</v>
      </c>
      <c r="Z61" s="14">
        <v>47.251605527672801</v>
      </c>
    </row>
    <row r="62" spans="1:26" x14ac:dyDescent="0.25">
      <c r="A62" s="14" t="s">
        <v>395</v>
      </c>
      <c r="B62" s="14" t="s">
        <v>536</v>
      </c>
      <c r="C62" s="14">
        <v>327180</v>
      </c>
      <c r="D62" s="14">
        <v>343</v>
      </c>
      <c r="E62" s="14">
        <v>426.23138131306501</v>
      </c>
      <c r="F62" s="14">
        <v>441.82854740296</v>
      </c>
      <c r="G62" s="14">
        <v>513.06348330395701</v>
      </c>
      <c r="H62" s="14">
        <v>433.81749406574198</v>
      </c>
      <c r="I62" s="14">
        <v>414.02098408699197</v>
      </c>
      <c r="J62" s="14">
        <v>410.41341138893898</v>
      </c>
      <c r="K62" s="14">
        <v>459.94135667090302</v>
      </c>
      <c r="L62" s="14">
        <v>454.79791177995497</v>
      </c>
      <c r="M62" s="14">
        <v>430.55194103202399</v>
      </c>
      <c r="N62" s="14">
        <v>420.345795828284</v>
      </c>
      <c r="O62" s="14">
        <v>452.08988096527401</v>
      </c>
      <c r="P62" s="14">
        <v>470.25309002488802</v>
      </c>
      <c r="Q62" s="14">
        <v>434.883484436853</v>
      </c>
      <c r="R62" s="14">
        <v>445.84478648632597</v>
      </c>
      <c r="S62" s="14">
        <v>424.49444425894399</v>
      </c>
      <c r="T62" s="14">
        <v>450.80197913651699</v>
      </c>
      <c r="U62" s="14">
        <v>434.81638659518597</v>
      </c>
      <c r="V62" s="14">
        <v>413.34281303890401</v>
      </c>
      <c r="W62" s="14">
        <v>435.81097862718201</v>
      </c>
      <c r="X62" s="14">
        <v>425.83587764715799</v>
      </c>
      <c r="Y62" s="14">
        <v>427.00612008094299</v>
      </c>
      <c r="Z62" s="14">
        <v>447.04279677849598</v>
      </c>
    </row>
    <row r="63" spans="1:26" x14ac:dyDescent="0.25">
      <c r="A63" s="14" t="s">
        <v>395</v>
      </c>
      <c r="B63" s="14" t="s">
        <v>575</v>
      </c>
      <c r="C63" s="14">
        <v>153000</v>
      </c>
      <c r="D63" s="14">
        <v>128.36081006700999</v>
      </c>
      <c r="E63" s="14">
        <v>6.27335238570417</v>
      </c>
      <c r="F63" s="14">
        <v>-5.0328601752978E-2</v>
      </c>
      <c r="G63" s="14">
        <v>0.224231400928319</v>
      </c>
      <c r="H63" s="14">
        <v>1614.06402499773</v>
      </c>
      <c r="I63" s="14">
        <v>554143.38380992902</v>
      </c>
      <c r="J63" s="14">
        <v>1.6076162722771701</v>
      </c>
      <c r="K63" s="14">
        <v>2.5047664369091002E-2</v>
      </c>
      <c r="L63" s="14">
        <v>14.3341999547442</v>
      </c>
      <c r="M63" s="14">
        <v>0.43143180083162502</v>
      </c>
      <c r="N63" s="14">
        <v>5.7425074010796298</v>
      </c>
      <c r="O63" s="14">
        <v>7.7501206894942198</v>
      </c>
      <c r="P63" s="14">
        <v>2.60416912045293</v>
      </c>
      <c r="Q63" s="14">
        <v>40.521229622611003</v>
      </c>
      <c r="R63" s="14">
        <v>12.060183437976301</v>
      </c>
      <c r="S63" s="14">
        <v>133.351219205793</v>
      </c>
      <c r="T63" s="14">
        <v>52.511508666194999</v>
      </c>
      <c r="U63" s="14">
        <v>256.16336466015503</v>
      </c>
      <c r="V63" s="14">
        <v>56.984141759217799</v>
      </c>
      <c r="W63" s="14">
        <v>483.64500087348898</v>
      </c>
      <c r="X63" s="14">
        <v>104.278913530629</v>
      </c>
      <c r="Y63" s="14">
        <v>8611.1110009984604</v>
      </c>
      <c r="Z63" s="14">
        <v>0.48537644499603799</v>
      </c>
    </row>
    <row r="64" spans="1:26" x14ac:dyDescent="0.25">
      <c r="A64" s="14" t="s">
        <v>395</v>
      </c>
      <c r="B64" s="14" t="s">
        <v>576</v>
      </c>
      <c r="C64" s="14">
        <v>153000</v>
      </c>
      <c r="D64" s="14">
        <v>65.941030282773795</v>
      </c>
      <c r="E64" s="14">
        <v>7.8937258570375501</v>
      </c>
      <c r="F64" s="14">
        <v>0.31711296844245501</v>
      </c>
      <c r="G64" s="14">
        <v>0.119836052494054</v>
      </c>
      <c r="H64" s="14">
        <v>440.33123956626901</v>
      </c>
      <c r="I64" s="14">
        <v>547700.84904337302</v>
      </c>
      <c r="J64" s="14">
        <v>0.84519098658110703</v>
      </c>
      <c r="K64" s="14">
        <v>1.5999704557289999E-3</v>
      </c>
      <c r="L64" s="14">
        <v>10.294398877208501</v>
      </c>
      <c r="M64" s="14">
        <v>4.2630421934928997E-2</v>
      </c>
      <c r="N64" s="14">
        <v>0.79945301335182595</v>
      </c>
      <c r="O64" s="14">
        <v>1.80632705146369</v>
      </c>
      <c r="P64" s="14">
        <v>0.52980842328540101</v>
      </c>
      <c r="Q64" s="14">
        <v>8.2251275670192303</v>
      </c>
      <c r="R64" s="14">
        <v>2.9286176696912301</v>
      </c>
      <c r="S64" s="14">
        <v>31.676171277114499</v>
      </c>
      <c r="T64" s="14">
        <v>13.5844445241061</v>
      </c>
      <c r="U64" s="14">
        <v>74.066033354534795</v>
      </c>
      <c r="V64" s="14">
        <v>17.471682760090701</v>
      </c>
      <c r="W64" s="14">
        <v>173.040635575897</v>
      </c>
      <c r="X64" s="14">
        <v>37.200638551333398</v>
      </c>
      <c r="Y64" s="14">
        <v>9518.84258892465</v>
      </c>
      <c r="Z64" s="14">
        <v>0.65707673351358697</v>
      </c>
    </row>
    <row r="65" spans="1:26" x14ac:dyDescent="0.25">
      <c r="A65" s="14" t="s">
        <v>395</v>
      </c>
      <c r="B65" s="14" t="s">
        <v>536</v>
      </c>
      <c r="C65" s="14">
        <v>327180</v>
      </c>
      <c r="D65" s="14">
        <v>343.04143048993001</v>
      </c>
      <c r="E65" s="14">
        <v>396.77551930988801</v>
      </c>
      <c r="F65" s="14">
        <v>383.81652564834002</v>
      </c>
      <c r="G65" s="14">
        <v>436.05113725657299</v>
      </c>
      <c r="H65" s="14">
        <v>390.12574313789202</v>
      </c>
      <c r="I65" s="14">
        <v>367.61337142344598</v>
      </c>
      <c r="J65" s="14">
        <v>374.37252153028402</v>
      </c>
      <c r="K65" s="14">
        <v>398.24419702675499</v>
      </c>
      <c r="L65" s="14">
        <v>386.50461180749301</v>
      </c>
      <c r="M65" s="14">
        <v>382.00107342009699</v>
      </c>
      <c r="N65" s="14">
        <v>389.93151784708601</v>
      </c>
      <c r="O65" s="14">
        <v>390.13088134969701</v>
      </c>
      <c r="P65" s="14">
        <v>400.53638038888801</v>
      </c>
      <c r="Q65" s="14">
        <v>389.93451496289299</v>
      </c>
      <c r="R65" s="14">
        <v>401.22764640719902</v>
      </c>
      <c r="S65" s="14">
        <v>399.33373947910599</v>
      </c>
      <c r="T65" s="14">
        <v>407.83693706751097</v>
      </c>
      <c r="U65" s="14">
        <v>386.69567063325502</v>
      </c>
      <c r="V65" s="14">
        <v>376.07519810144902</v>
      </c>
      <c r="W65" s="14">
        <v>381.47155419376298</v>
      </c>
      <c r="X65" s="14">
        <v>394.12945189132398</v>
      </c>
      <c r="Y65" s="14">
        <v>393.05672589767897</v>
      </c>
      <c r="Z65" s="14">
        <v>409.01028832970201</v>
      </c>
    </row>
    <row r="66" spans="1:26" x14ac:dyDescent="0.25">
      <c r="A66" s="14" t="s">
        <v>395</v>
      </c>
      <c r="B66" s="14" t="s">
        <v>577</v>
      </c>
      <c r="C66" s="14">
        <v>153000</v>
      </c>
      <c r="D66" s="14">
        <v>70.047357636250396</v>
      </c>
      <c r="E66" s="14">
        <v>5.7893438094629799</v>
      </c>
      <c r="F66" s="14">
        <v>-1.15109788126157</v>
      </c>
      <c r="G66" s="14">
        <v>0.24229091372657799</v>
      </c>
      <c r="H66" s="14">
        <v>375.58398923550902</v>
      </c>
      <c r="I66" s="14">
        <v>564415.08393820899</v>
      </c>
      <c r="J66" s="14">
        <v>1.09916575150546</v>
      </c>
      <c r="K66" s="14">
        <v>-4.2496428649000002E-4</v>
      </c>
      <c r="L66" s="14">
        <v>8.9603266271180892</v>
      </c>
      <c r="M66" s="14">
        <v>-1.2975639450892E-2</v>
      </c>
      <c r="N66" s="14">
        <v>0.45187393546339599</v>
      </c>
      <c r="O66" s="14">
        <v>0.83713993377282803</v>
      </c>
      <c r="P66" s="14">
        <v>0.32158348588667202</v>
      </c>
      <c r="Q66" s="14">
        <v>5.9528527183160804</v>
      </c>
      <c r="R66" s="14">
        <v>1.56691832916549</v>
      </c>
      <c r="S66" s="14">
        <v>22.829018129457602</v>
      </c>
      <c r="T66" s="14">
        <v>11.2547335480477</v>
      </c>
      <c r="U66" s="14">
        <v>66.910299234189793</v>
      </c>
      <c r="V66" s="14">
        <v>17.472031467345001</v>
      </c>
      <c r="W66" s="14">
        <v>198.25168847120801</v>
      </c>
      <c r="X66" s="14">
        <v>52.143302267047403</v>
      </c>
      <c r="Y66" s="14">
        <v>11324.5215502229</v>
      </c>
      <c r="Z66" s="14">
        <v>0.37956122486738098</v>
      </c>
    </row>
    <row r="67" spans="1:26" x14ac:dyDescent="0.25">
      <c r="A67" s="14" t="s">
        <v>395</v>
      </c>
      <c r="B67" s="14" t="s">
        <v>578</v>
      </c>
      <c r="C67" s="14">
        <v>153000</v>
      </c>
      <c r="D67" s="14">
        <v>205.47635273244401</v>
      </c>
      <c r="E67" s="14">
        <v>3.5282278534145499</v>
      </c>
      <c r="F67" s="14">
        <v>0.43408851885134703</v>
      </c>
      <c r="G67" s="14">
        <v>0.17218083512535001</v>
      </c>
      <c r="H67" s="14">
        <v>507.446526244354</v>
      </c>
      <c r="I67" s="14">
        <v>497799.68532828998</v>
      </c>
      <c r="J67" s="14">
        <v>0.559282746153975</v>
      </c>
      <c r="K67" s="14">
        <v>-4.3013987157299998E-4</v>
      </c>
      <c r="L67" s="14">
        <v>6.7272237251071401</v>
      </c>
      <c r="M67" s="14">
        <v>1.9438564368884002E-2</v>
      </c>
      <c r="N67" s="14">
        <v>0.49045063043016801</v>
      </c>
      <c r="O67" s="14">
        <v>1.3795899133881899</v>
      </c>
      <c r="P67" s="14">
        <v>0.381954739643945</v>
      </c>
      <c r="Q67" s="14">
        <v>6.8886968919986202</v>
      </c>
      <c r="R67" s="14">
        <v>2.5517600166633998</v>
      </c>
      <c r="S67" s="14">
        <v>29.937195617246999</v>
      </c>
      <c r="T67" s="14">
        <v>15.4210715960533</v>
      </c>
      <c r="U67" s="14">
        <v>80.850242140768202</v>
      </c>
      <c r="V67" s="14">
        <v>19.4832258766161</v>
      </c>
      <c r="W67" s="14">
        <v>202.023996673802</v>
      </c>
      <c r="X67" s="14">
        <v>46.258152302143998</v>
      </c>
      <c r="Y67" s="14">
        <v>9573.6523059638403</v>
      </c>
      <c r="Z67" s="14">
        <v>0.81965243544488298</v>
      </c>
    </row>
    <row r="68" spans="1:26" x14ac:dyDescent="0.25">
      <c r="A68" s="14" t="s">
        <v>395</v>
      </c>
      <c r="B68" s="14" t="s">
        <v>579</v>
      </c>
      <c r="C68" s="14">
        <v>153000</v>
      </c>
      <c r="D68" s="14">
        <v>173.86783172888599</v>
      </c>
      <c r="E68" s="14">
        <v>3.19157098181301</v>
      </c>
      <c r="F68" s="14">
        <v>2.5145154343869098</v>
      </c>
      <c r="G68" s="14">
        <v>3.7279125548086003E-2</v>
      </c>
      <c r="H68" s="14">
        <v>633.87036276050003</v>
      </c>
      <c r="I68" s="14">
        <v>494666.91271453799</v>
      </c>
      <c r="J68" s="14">
        <v>1.6596203612071301</v>
      </c>
      <c r="K68" s="14">
        <v>-4.1363485571500002E-4</v>
      </c>
      <c r="L68" s="14">
        <v>10.8651995658507</v>
      </c>
      <c r="M68" s="14">
        <v>3.3669124927954E-2</v>
      </c>
      <c r="N68" s="14">
        <v>1.4308100902410299</v>
      </c>
      <c r="O68" s="14">
        <v>2.24781381738108</v>
      </c>
      <c r="P68" s="14">
        <v>0.45029146166837603</v>
      </c>
      <c r="Q68" s="14">
        <v>11.5499523206679</v>
      </c>
      <c r="R68" s="14">
        <v>2.79466835068368</v>
      </c>
      <c r="S68" s="14">
        <v>42.549658968951903</v>
      </c>
      <c r="T68" s="14">
        <v>20.081372021402501</v>
      </c>
      <c r="U68" s="14">
        <v>97.416024618529406</v>
      </c>
      <c r="V68" s="14">
        <v>25.610273603441101</v>
      </c>
      <c r="W68" s="14">
        <v>273.54431157679898</v>
      </c>
      <c r="X68" s="14">
        <v>68.250982143412799</v>
      </c>
      <c r="Y68" s="14">
        <v>9224.3040438861408</v>
      </c>
      <c r="Z68" s="14">
        <v>0.98269677418036605</v>
      </c>
    </row>
    <row r="69" spans="1:26" x14ac:dyDescent="0.25">
      <c r="A69" s="14" t="s">
        <v>395</v>
      </c>
      <c r="B69" s="14" t="s">
        <v>536</v>
      </c>
      <c r="C69" s="14">
        <v>327180</v>
      </c>
      <c r="D69" s="14">
        <v>341.59418664733403</v>
      </c>
      <c r="E69" s="14">
        <v>424.05732366145099</v>
      </c>
      <c r="F69" s="14">
        <v>420.264314822676</v>
      </c>
      <c r="G69" s="14">
        <v>468.91791498335698</v>
      </c>
      <c r="H69" s="14">
        <v>406.734251786399</v>
      </c>
      <c r="I69" s="14">
        <v>413.21605782279102</v>
      </c>
      <c r="J69" s="14">
        <v>395.53823604345001</v>
      </c>
      <c r="K69" s="14">
        <v>432.56572750010201</v>
      </c>
      <c r="L69" s="14">
        <v>422.03375471986499</v>
      </c>
      <c r="M69" s="14">
        <v>400.906784914963</v>
      </c>
      <c r="N69" s="14">
        <v>405.33573456005001</v>
      </c>
      <c r="O69" s="14">
        <v>418.27209430470299</v>
      </c>
      <c r="P69" s="14">
        <v>445.03425560887598</v>
      </c>
      <c r="Q69" s="14">
        <v>400.80283543006198</v>
      </c>
      <c r="R69" s="14">
        <v>413.04892735503398</v>
      </c>
      <c r="S69" s="14">
        <v>403.90551497189603</v>
      </c>
      <c r="T69" s="14">
        <v>439.53100029843301</v>
      </c>
      <c r="U69" s="14">
        <v>403.29530580007298</v>
      </c>
      <c r="V69" s="14">
        <v>402.59905486593402</v>
      </c>
      <c r="W69" s="14">
        <v>441.71253524619402</v>
      </c>
      <c r="X69" s="14">
        <v>427.47515014806498</v>
      </c>
      <c r="Y69" s="14">
        <v>393.37885188227</v>
      </c>
      <c r="Z69" s="14">
        <v>421.33893162237399</v>
      </c>
    </row>
    <row r="70" spans="1:26" x14ac:dyDescent="0.25">
      <c r="A70" s="14" t="s">
        <v>395</v>
      </c>
      <c r="B70" s="14" t="s">
        <v>536</v>
      </c>
      <c r="C70" s="14">
        <v>327180</v>
      </c>
      <c r="D70" s="14">
        <v>344.43836366490302</v>
      </c>
      <c r="E70" s="14">
        <v>418.63730618693597</v>
      </c>
      <c r="F70" s="14">
        <v>447.45837039956899</v>
      </c>
      <c r="G70" s="14">
        <v>518.02531035410902</v>
      </c>
      <c r="H70" s="14">
        <v>441.31413534822599</v>
      </c>
      <c r="I70" s="14">
        <v>496.447052814887</v>
      </c>
      <c r="J70" s="14">
        <v>407.69974993323098</v>
      </c>
      <c r="K70" s="14">
        <v>452.15290172014602</v>
      </c>
      <c r="L70" s="14">
        <v>427.775668532792</v>
      </c>
      <c r="M70" s="14">
        <v>423.49316970105798</v>
      </c>
      <c r="N70" s="14">
        <v>430.31480567619502</v>
      </c>
      <c r="O70" s="14">
        <v>460.90427451495998</v>
      </c>
      <c r="P70" s="14">
        <v>462.36644470877098</v>
      </c>
      <c r="Q70" s="14">
        <v>435.72501107534401</v>
      </c>
      <c r="R70" s="14">
        <v>447.07276922079001</v>
      </c>
      <c r="S70" s="14">
        <v>414.00793818824002</v>
      </c>
      <c r="T70" s="14">
        <v>454.46967841951903</v>
      </c>
      <c r="U70" s="14">
        <v>411.15397827742999</v>
      </c>
      <c r="V70" s="14">
        <v>430.19231506686901</v>
      </c>
      <c r="W70" s="14">
        <v>450.15727394613702</v>
      </c>
      <c r="X70" s="14">
        <v>439.487647026307</v>
      </c>
      <c r="Y70" s="14">
        <v>435.615997723634</v>
      </c>
      <c r="Z70" s="14">
        <v>463.153621678859</v>
      </c>
    </row>
    <row r="71" spans="1:26" x14ac:dyDescent="0.25">
      <c r="A71" s="14" t="s">
        <v>580</v>
      </c>
      <c r="B71" s="14" t="s">
        <v>507</v>
      </c>
      <c r="C71" s="14">
        <v>250994</v>
      </c>
      <c r="D71" s="14" t="s">
        <v>581</v>
      </c>
      <c r="E71" s="14">
        <v>416.12835934807299</v>
      </c>
      <c r="F71" s="14">
        <v>427.25758650285297</v>
      </c>
      <c r="G71" s="14">
        <v>425.87181571600399</v>
      </c>
      <c r="H71" s="14">
        <v>390.999911090973</v>
      </c>
      <c r="I71" s="14">
        <v>392.13321963980798</v>
      </c>
      <c r="J71" s="14">
        <v>420.76227263509702</v>
      </c>
      <c r="K71" s="14">
        <v>390.362576381819</v>
      </c>
      <c r="L71" s="14">
        <v>411.59618489513798</v>
      </c>
      <c r="M71" s="14">
        <v>458.82648303321298</v>
      </c>
      <c r="N71" s="14">
        <v>434.32441356596399</v>
      </c>
      <c r="O71" s="14">
        <v>466.56835737015899</v>
      </c>
      <c r="P71" s="14">
        <v>391.35777702732702</v>
      </c>
      <c r="Q71" s="14">
        <v>512.43500262014902</v>
      </c>
      <c r="R71" s="14">
        <v>477.58854525494002</v>
      </c>
      <c r="S71" s="14">
        <v>521.70356095264799</v>
      </c>
      <c r="T71" s="14">
        <v>481.26019822917698</v>
      </c>
      <c r="U71" s="14">
        <v>566.62668412176299</v>
      </c>
      <c r="V71" s="14">
        <v>482.32295763496501</v>
      </c>
      <c r="W71" s="14">
        <v>500.57307301921401</v>
      </c>
      <c r="X71" s="14">
        <v>494.84369751364301</v>
      </c>
      <c r="Y71" s="14">
        <v>373.466160868538</v>
      </c>
      <c r="Z71" s="14">
        <v>389.50741904465099</v>
      </c>
    </row>
    <row r="72" spans="1:26" x14ac:dyDescent="0.25">
      <c r="A72" s="14" t="s">
        <v>580</v>
      </c>
      <c r="B72" s="14" t="s">
        <v>508</v>
      </c>
      <c r="C72" s="14">
        <v>248656.8</v>
      </c>
      <c r="D72" s="14">
        <v>2657.7786958586598</v>
      </c>
      <c r="E72" s="14">
        <v>6979.0338948873796</v>
      </c>
      <c r="F72" s="14">
        <v>40.895765398668502</v>
      </c>
      <c r="G72" s="14">
        <v>64.165194738576204</v>
      </c>
      <c r="H72" s="14">
        <v>38.679252595639099</v>
      </c>
      <c r="I72" s="14">
        <v>41.012715522381399</v>
      </c>
      <c r="J72" s="14">
        <v>40.245286907817203</v>
      </c>
      <c r="K72" s="14">
        <v>37.243360804590999</v>
      </c>
      <c r="L72" s="14">
        <v>39.136070535478702</v>
      </c>
      <c r="M72" s="14">
        <v>43.078990347208503</v>
      </c>
      <c r="N72" s="14">
        <v>40.950972638428802</v>
      </c>
      <c r="O72" s="14">
        <v>45.387404660631397</v>
      </c>
      <c r="P72" s="14">
        <v>37.570627972948998</v>
      </c>
      <c r="Q72" s="14">
        <v>48.180148676503102</v>
      </c>
      <c r="R72" s="14">
        <v>45.009760491875703</v>
      </c>
      <c r="S72" s="14">
        <v>49.723427339706603</v>
      </c>
      <c r="T72" s="14">
        <v>45.121197942743002</v>
      </c>
      <c r="U72" s="14">
        <v>36.678547356189398</v>
      </c>
      <c r="V72" s="14">
        <v>45.191768496118399</v>
      </c>
      <c r="W72" s="14">
        <v>46.879586408749802</v>
      </c>
      <c r="X72" s="14">
        <v>48.047945715567302</v>
      </c>
      <c r="Y72" s="14">
        <v>37.235280942257297</v>
      </c>
      <c r="Z72" s="14">
        <v>37.233802906279699</v>
      </c>
    </row>
    <row r="73" spans="1:26" x14ac:dyDescent="0.25">
      <c r="A73" s="14" t="s">
        <v>580</v>
      </c>
      <c r="B73" s="14" t="s">
        <v>513</v>
      </c>
      <c r="C73" s="14">
        <v>327180</v>
      </c>
      <c r="D73" s="14">
        <v>1232.19820157908</v>
      </c>
      <c r="E73" s="14">
        <v>448.09604071061199</v>
      </c>
      <c r="F73" s="14">
        <v>462.97430368815202</v>
      </c>
      <c r="G73" s="14">
        <v>504.21195276278502</v>
      </c>
      <c r="H73" s="14">
        <v>462.716585989485</v>
      </c>
      <c r="I73" s="14">
        <v>463.76161775724501</v>
      </c>
      <c r="J73" s="14">
        <v>469.445203898648</v>
      </c>
      <c r="K73" s="14">
        <v>451.17680637049398</v>
      </c>
      <c r="L73" s="14">
        <v>465.33930384303</v>
      </c>
      <c r="M73" s="14">
        <v>456.21575560128002</v>
      </c>
      <c r="N73" s="14">
        <v>430.89470299717402</v>
      </c>
      <c r="O73" s="14">
        <v>453.67418693126803</v>
      </c>
      <c r="P73" s="14">
        <v>448.74177031566899</v>
      </c>
      <c r="Q73" s="14">
        <v>481.181267048336</v>
      </c>
      <c r="R73" s="14">
        <v>449.53687627849899</v>
      </c>
      <c r="S73" s="14">
        <v>452.31533471623101</v>
      </c>
      <c r="T73" s="14">
        <v>446.16499288499801</v>
      </c>
      <c r="U73" s="14">
        <v>459.05811503999797</v>
      </c>
      <c r="V73" s="14">
        <v>429.73259833587701</v>
      </c>
      <c r="W73" s="14">
        <v>460.40895174478402</v>
      </c>
      <c r="X73" s="14">
        <v>442.67893127569897</v>
      </c>
      <c r="Y73" s="14">
        <v>428.70299295570197</v>
      </c>
      <c r="Z73" s="14">
        <v>448.23468771977798</v>
      </c>
    </row>
    <row r="74" spans="1:26" x14ac:dyDescent="0.25">
      <c r="A74" s="14" t="s">
        <v>580</v>
      </c>
      <c r="B74" s="14" t="s">
        <v>518</v>
      </c>
      <c r="C74" s="14">
        <v>336061</v>
      </c>
      <c r="D74" s="14">
        <v>92.117305232108905</v>
      </c>
      <c r="E74" s="14">
        <v>60.298933354659098</v>
      </c>
      <c r="F74" s="14">
        <v>39.888536702368</v>
      </c>
      <c r="G74" s="14">
        <v>77.241464549172306</v>
      </c>
      <c r="H74" s="14">
        <v>39.954573495863499</v>
      </c>
      <c r="I74" s="14">
        <v>42.090744465071403</v>
      </c>
      <c r="J74" s="14">
        <v>39.2095367825222</v>
      </c>
      <c r="K74" s="14">
        <v>37.209231142894701</v>
      </c>
      <c r="L74" s="14">
        <v>39.842018506414597</v>
      </c>
      <c r="M74" s="14">
        <v>38.774605567432403</v>
      </c>
      <c r="N74" s="14">
        <v>36.022834813320202</v>
      </c>
      <c r="O74" s="14">
        <v>37.631556219303</v>
      </c>
      <c r="P74" s="14">
        <v>35.833732901451697</v>
      </c>
      <c r="Q74" s="14">
        <v>40.907779733755397</v>
      </c>
      <c r="R74" s="14">
        <v>38.546323004390203</v>
      </c>
      <c r="S74" s="14">
        <v>37.383877953043999</v>
      </c>
      <c r="T74" s="14">
        <v>38.640327417471902</v>
      </c>
      <c r="U74" s="14">
        <v>38.986300679421497</v>
      </c>
      <c r="V74" s="14">
        <v>37.141480945973299</v>
      </c>
      <c r="W74" s="14">
        <v>39.456304996817998</v>
      </c>
      <c r="X74" s="14">
        <v>37.673750483886103</v>
      </c>
      <c r="Y74" s="14">
        <v>36.484273782611702</v>
      </c>
      <c r="Z74" s="14">
        <v>37.300334899599498</v>
      </c>
    </row>
    <row r="75" spans="1:26" x14ac:dyDescent="0.25">
      <c r="A75" s="14" t="s">
        <v>580</v>
      </c>
      <c r="B75" s="14" t="s">
        <v>582</v>
      </c>
      <c r="C75" s="14">
        <v>152840</v>
      </c>
      <c r="D75" s="14">
        <v>210.95759311508601</v>
      </c>
      <c r="E75" s="14">
        <v>30.8415523626037</v>
      </c>
      <c r="F75" s="14" t="s">
        <v>583</v>
      </c>
      <c r="G75" s="14">
        <v>0.25935872788382403</v>
      </c>
      <c r="H75" s="14">
        <v>668.88734320128503</v>
      </c>
      <c r="I75" s="14">
        <v>424357.26586702699</v>
      </c>
      <c r="J75" s="14">
        <v>5.6553561475046497</v>
      </c>
      <c r="K75" s="14">
        <v>4.5175174625020999E-2</v>
      </c>
      <c r="L75" s="14">
        <v>7.9584073726147304</v>
      </c>
      <c r="M75" s="14">
        <v>0.176255985112971</v>
      </c>
      <c r="N75" s="14">
        <v>2.9366666160364798</v>
      </c>
      <c r="O75" s="14">
        <v>4.9552230371645303</v>
      </c>
      <c r="P75" s="14">
        <v>0.44065709741773501</v>
      </c>
      <c r="Q75" s="14">
        <v>20.774326783488799</v>
      </c>
      <c r="R75" s="14">
        <v>6.1306141377415004</v>
      </c>
      <c r="S75" s="14">
        <v>69.849709624082294</v>
      </c>
      <c r="T75" s="14">
        <v>22.518939387957101</v>
      </c>
      <c r="U75" s="14">
        <v>98.553874735721806</v>
      </c>
      <c r="V75" s="14">
        <v>18.9728447061762</v>
      </c>
      <c r="W75" s="14">
        <v>163.11367434698599</v>
      </c>
      <c r="X75" s="14">
        <v>30.3588208084428</v>
      </c>
      <c r="Y75" s="14">
        <v>7145.1872305615998</v>
      </c>
      <c r="Z75" s="14">
        <v>1.08957711837863</v>
      </c>
    </row>
    <row r="76" spans="1:26" x14ac:dyDescent="0.25">
      <c r="A76" s="14" t="s">
        <v>580</v>
      </c>
      <c r="B76" s="14" t="s">
        <v>584</v>
      </c>
      <c r="C76" s="14">
        <v>152840</v>
      </c>
      <c r="D76" s="14">
        <v>1982.33770275288</v>
      </c>
      <c r="E76" s="14">
        <v>93.351291219196696</v>
      </c>
      <c r="F76" s="14">
        <v>0.82451074113002498</v>
      </c>
      <c r="G76" s="14">
        <v>0.17117471447226701</v>
      </c>
      <c r="H76" s="14">
        <v>626.15026537170399</v>
      </c>
      <c r="I76" s="14">
        <v>433073.02836394898</v>
      </c>
      <c r="J76" s="14">
        <v>7.6941441438175397</v>
      </c>
      <c r="K76" s="14">
        <v>2.9012319081331998E-2</v>
      </c>
      <c r="L76" s="14">
        <v>2.3506010976882799</v>
      </c>
      <c r="M76" s="14">
        <v>0.201786879311735</v>
      </c>
      <c r="N76" s="14">
        <v>2.4829542383810002</v>
      </c>
      <c r="O76" s="14">
        <v>4.5066062738013999</v>
      </c>
      <c r="P76" s="14">
        <v>1.0648417330850799</v>
      </c>
      <c r="Q76" s="14">
        <v>17.623023014999401</v>
      </c>
      <c r="R76" s="14">
        <v>6.0756881586376004</v>
      </c>
      <c r="S76" s="14">
        <v>69.436680151443198</v>
      </c>
      <c r="T76" s="14">
        <v>17.969153300646902</v>
      </c>
      <c r="U76" s="14">
        <v>67.363807341388195</v>
      </c>
      <c r="V76" s="14">
        <v>10.9831340886586</v>
      </c>
      <c r="W76" s="14">
        <v>77.648190194998904</v>
      </c>
      <c r="X76" s="14">
        <v>11.080558976774601</v>
      </c>
      <c r="Y76" s="14">
        <v>9543.5793508283095</v>
      </c>
      <c r="Z76" s="14">
        <v>2.3214185051959499</v>
      </c>
    </row>
    <row r="77" spans="1:26" x14ac:dyDescent="0.25">
      <c r="A77" s="14" t="s">
        <v>580</v>
      </c>
      <c r="B77" s="14" t="s">
        <v>585</v>
      </c>
      <c r="C77" s="14">
        <v>152840</v>
      </c>
      <c r="D77" s="14">
        <v>706.39105899216702</v>
      </c>
      <c r="E77" s="14">
        <v>2.76879764588208</v>
      </c>
      <c r="F77" s="14" t="s">
        <v>586</v>
      </c>
      <c r="G77" s="14">
        <v>0.96486141020898397</v>
      </c>
      <c r="H77" s="14">
        <v>5121.9017055398199</v>
      </c>
      <c r="I77" s="14">
        <v>416483.100405287</v>
      </c>
      <c r="J77" s="14">
        <v>106.504320945484</v>
      </c>
      <c r="K77" s="14">
        <v>1.4696275055953201</v>
      </c>
      <c r="L77" s="14">
        <v>99.210831986125299</v>
      </c>
      <c r="M77" s="14">
        <v>0.96304341473035804</v>
      </c>
      <c r="N77" s="14">
        <v>7.5772279984050499</v>
      </c>
      <c r="O77" s="14">
        <v>12.460649229147799</v>
      </c>
      <c r="P77" s="14">
        <v>1.09570904650564</v>
      </c>
      <c r="Q77" s="14">
        <v>80.449300636180098</v>
      </c>
      <c r="R77" s="14">
        <v>32.118695528290502</v>
      </c>
      <c r="S77" s="14">
        <v>448.53583570177199</v>
      </c>
      <c r="T77" s="14">
        <v>163.88119826038701</v>
      </c>
      <c r="U77" s="14">
        <v>793.31721490370603</v>
      </c>
      <c r="V77" s="14">
        <v>149.63592139673099</v>
      </c>
      <c r="W77" s="14">
        <v>1255.0281113133999</v>
      </c>
      <c r="X77" s="14">
        <v>222.133274367197</v>
      </c>
      <c r="Y77" s="14">
        <v>9851.2558106936795</v>
      </c>
      <c r="Z77" s="14">
        <v>14.0551506781756</v>
      </c>
    </row>
    <row r="78" spans="1:26" x14ac:dyDescent="0.25">
      <c r="A78" s="14" t="s">
        <v>580</v>
      </c>
      <c r="B78" s="14" t="s">
        <v>527</v>
      </c>
      <c r="C78" s="14">
        <v>152840</v>
      </c>
      <c r="D78" s="14">
        <v>100.85513395448</v>
      </c>
      <c r="E78" s="14">
        <v>5.4910988032657402</v>
      </c>
      <c r="F78" s="14" t="s">
        <v>587</v>
      </c>
      <c r="G78" s="14">
        <v>6.7749986473329998E-2</v>
      </c>
      <c r="H78" s="14">
        <v>104.640703592943</v>
      </c>
      <c r="I78" s="14">
        <v>410638.98135204602</v>
      </c>
      <c r="J78" s="14">
        <v>3.3771475767310299</v>
      </c>
      <c r="K78" s="14">
        <v>7.5744547159999997E-4</v>
      </c>
      <c r="L78" s="14">
        <v>2.0741755545021299</v>
      </c>
      <c r="M78" s="14">
        <v>8.8255060591429998E-3</v>
      </c>
      <c r="N78" s="14">
        <v>0.148840528567599</v>
      </c>
      <c r="O78" s="14">
        <v>0.30027113816449702</v>
      </c>
      <c r="P78" s="14">
        <v>0.14407059187139101</v>
      </c>
      <c r="Q78" s="14">
        <v>1.7876247539400201</v>
      </c>
      <c r="R78" s="14">
        <v>0.65097248111612505</v>
      </c>
      <c r="S78" s="14">
        <v>8.56996028063433</v>
      </c>
      <c r="T78" s="14">
        <v>3.3884850711061398</v>
      </c>
      <c r="U78" s="14">
        <v>18.827934407286001</v>
      </c>
      <c r="V78" s="14">
        <v>4.4173658057064404</v>
      </c>
      <c r="W78" s="14">
        <v>49.149341062356797</v>
      </c>
      <c r="X78" s="14">
        <v>9.6134169724331695</v>
      </c>
      <c r="Y78" s="14">
        <v>4475.6123308301103</v>
      </c>
      <c r="Z78" s="14">
        <v>0.41434857533979402</v>
      </c>
    </row>
    <row r="79" spans="1:26" x14ac:dyDescent="0.25">
      <c r="A79" s="14" t="s">
        <v>580</v>
      </c>
      <c r="B79" s="14" t="s">
        <v>523</v>
      </c>
      <c r="C79" s="14">
        <v>152840</v>
      </c>
      <c r="D79" s="14">
        <v>50857780.429336697</v>
      </c>
      <c r="E79" s="14">
        <v>278.96536098281399</v>
      </c>
      <c r="F79" s="14">
        <v>4394.2608831334701</v>
      </c>
      <c r="G79" s="14">
        <v>50442.767345906002</v>
      </c>
      <c r="H79" s="14">
        <v>110530.074045102</v>
      </c>
      <c r="I79" s="14">
        <v>171.76261139857201</v>
      </c>
      <c r="J79" s="14">
        <v>6.27868363623557</v>
      </c>
      <c r="K79" s="14">
        <v>449652.09618373303</v>
      </c>
      <c r="L79" s="14">
        <v>575129.74734730402</v>
      </c>
      <c r="M79" s="14">
        <v>51049.480643483199</v>
      </c>
      <c r="N79" s="14">
        <v>167669.72317334299</v>
      </c>
      <c r="O79" s="14">
        <v>25606.784123425601</v>
      </c>
      <c r="P79" s="14">
        <v>1931.3315795415001</v>
      </c>
      <c r="Q79" s="14">
        <v>26287.5050137834</v>
      </c>
      <c r="R79" s="14">
        <v>3238.6899634756501</v>
      </c>
      <c r="S79" s="14">
        <v>19018.7448124689</v>
      </c>
      <c r="T79" s="14">
        <v>3568.1051329121901</v>
      </c>
      <c r="U79" s="14">
        <v>10009.3960727381</v>
      </c>
      <c r="V79" s="14">
        <v>1197.1054635249</v>
      </c>
      <c r="W79" s="14">
        <v>6269.6327598982498</v>
      </c>
      <c r="X79" s="14">
        <v>690.01898956070204</v>
      </c>
      <c r="Y79" s="14">
        <v>5.8108053879509898</v>
      </c>
      <c r="Z79" s="14">
        <v>1.3646554624430201</v>
      </c>
    </row>
    <row r="80" spans="1:26" ht="16.5" customHeight="1" x14ac:dyDescent="0.25">
      <c r="A80" s="14" t="s">
        <v>580</v>
      </c>
      <c r="B80" s="14" t="s">
        <v>507</v>
      </c>
      <c r="C80" s="14">
        <v>250994</v>
      </c>
      <c r="D80" s="14" t="s">
        <v>588</v>
      </c>
      <c r="E80" s="14">
        <v>433.51612796553297</v>
      </c>
      <c r="F80" s="14">
        <v>440.141568819425</v>
      </c>
      <c r="G80" s="14">
        <v>448.18176497246702</v>
      </c>
      <c r="H80" s="14">
        <v>410.60374753603901</v>
      </c>
      <c r="I80" s="14">
        <v>406.76748169673101</v>
      </c>
      <c r="J80" s="14">
        <v>426.63493766402701</v>
      </c>
      <c r="K80" s="14">
        <v>399.918565519916</v>
      </c>
      <c r="L80" s="14">
        <v>422.285694985536</v>
      </c>
      <c r="M80" s="14">
        <v>468.178593019701</v>
      </c>
      <c r="N80" s="14">
        <v>450.89746082123202</v>
      </c>
      <c r="O80" s="14">
        <v>486.28927785721498</v>
      </c>
      <c r="P80" s="14">
        <v>411.36873854905298</v>
      </c>
      <c r="Q80" s="14">
        <v>524.05907494534904</v>
      </c>
      <c r="R80" s="14">
        <v>490.42984178784099</v>
      </c>
      <c r="S80" s="14">
        <v>537.22053131821997</v>
      </c>
      <c r="T80" s="14">
        <v>500.13352779715302</v>
      </c>
      <c r="U80" s="14">
        <v>595.36164060776196</v>
      </c>
      <c r="V80" s="14">
        <v>501.25917167602199</v>
      </c>
      <c r="W80" s="14">
        <v>519.90121144738703</v>
      </c>
      <c r="X80" s="14">
        <v>518.71338904558297</v>
      </c>
      <c r="Y80" s="14">
        <v>396.50975453006799</v>
      </c>
      <c r="Z80" s="14">
        <v>398.65714352569103</v>
      </c>
    </row>
    <row r="81" spans="1:26" x14ac:dyDescent="0.25">
      <c r="A81" s="14" t="s">
        <v>580</v>
      </c>
      <c r="B81" s="14" t="s">
        <v>509</v>
      </c>
      <c r="C81" s="14">
        <v>248656.8</v>
      </c>
      <c r="D81" s="14">
        <v>4687.4766884616902</v>
      </c>
      <c r="E81" s="14">
        <v>7109.0331844309203</v>
      </c>
      <c r="F81" s="14">
        <v>42.803548403018603</v>
      </c>
      <c r="G81" s="14">
        <v>65.767027024288495</v>
      </c>
      <c r="H81" s="14">
        <v>39.3738844592216</v>
      </c>
      <c r="I81" s="14">
        <v>40.0989006504903</v>
      </c>
      <c r="J81" s="14">
        <v>40.068885899560101</v>
      </c>
      <c r="K81" s="14">
        <v>37.342542077052499</v>
      </c>
      <c r="L81" s="14">
        <v>39.665630477737501</v>
      </c>
      <c r="M81" s="14">
        <v>43.170934517170998</v>
      </c>
      <c r="N81" s="14">
        <v>42.094105631674601</v>
      </c>
      <c r="O81" s="14">
        <v>45.0368748728215</v>
      </c>
      <c r="P81" s="14">
        <v>38.1750166596116</v>
      </c>
      <c r="Q81" s="14">
        <v>48.038384670778903</v>
      </c>
      <c r="R81" s="14">
        <v>45.790465187156997</v>
      </c>
      <c r="S81" s="14">
        <v>50.3269568618501</v>
      </c>
      <c r="T81" s="14">
        <v>46.8141766074461</v>
      </c>
      <c r="U81" s="14">
        <v>38.399035907675</v>
      </c>
      <c r="V81" s="14">
        <v>46.933266401877702</v>
      </c>
      <c r="W81" s="14">
        <v>49.746318436773997</v>
      </c>
      <c r="X81" s="14">
        <v>49.718532623533797</v>
      </c>
      <c r="Y81" s="14">
        <v>37.511386524408799</v>
      </c>
      <c r="Z81" s="14">
        <v>37.755993207265199</v>
      </c>
    </row>
    <row r="82" spans="1:26" x14ac:dyDescent="0.25">
      <c r="A82" s="14" t="s">
        <v>580</v>
      </c>
      <c r="B82" s="14" t="s">
        <v>514</v>
      </c>
      <c r="C82" s="14">
        <v>327180</v>
      </c>
      <c r="D82" s="14">
        <v>2169.3801492098301</v>
      </c>
      <c r="E82" s="14">
        <v>462.61669042665699</v>
      </c>
      <c r="F82" s="14">
        <v>477.82371987199798</v>
      </c>
      <c r="G82" s="14">
        <v>529.12860226014504</v>
      </c>
      <c r="H82" s="14">
        <v>479.07435378744401</v>
      </c>
      <c r="I82" s="14">
        <v>477.16819502980297</v>
      </c>
      <c r="J82" s="14">
        <v>478.64365228108198</v>
      </c>
      <c r="K82" s="14">
        <v>458.02406130398498</v>
      </c>
      <c r="L82" s="14">
        <v>471.27120748985101</v>
      </c>
      <c r="M82" s="14">
        <v>462.54007256225799</v>
      </c>
      <c r="N82" s="14">
        <v>443.828463690761</v>
      </c>
      <c r="O82" s="14">
        <v>462.78718475320102</v>
      </c>
      <c r="P82" s="14">
        <v>457.02939514205201</v>
      </c>
      <c r="Q82" s="14">
        <v>472.899382476759</v>
      </c>
      <c r="R82" s="14">
        <v>453.61497893987797</v>
      </c>
      <c r="S82" s="14">
        <v>460.68417134578198</v>
      </c>
      <c r="T82" s="14">
        <v>460.15034703721398</v>
      </c>
      <c r="U82" s="14">
        <v>470.732364844085</v>
      </c>
      <c r="V82" s="14">
        <v>439.49405485675902</v>
      </c>
      <c r="W82" s="14">
        <v>468.09670292237502</v>
      </c>
      <c r="X82" s="14">
        <v>450.876893836519</v>
      </c>
      <c r="Y82" s="14">
        <v>436.78612497019702</v>
      </c>
      <c r="Z82" s="14">
        <v>444.91116327276501</v>
      </c>
    </row>
    <row r="83" spans="1:26" x14ac:dyDescent="0.25">
      <c r="A83" s="14" t="s">
        <v>580</v>
      </c>
      <c r="B83" s="14" t="s">
        <v>519</v>
      </c>
      <c r="C83" s="14">
        <v>336061</v>
      </c>
      <c r="D83" s="14">
        <v>412.81267685343602</v>
      </c>
      <c r="E83" s="14">
        <v>89.950628598954097</v>
      </c>
      <c r="F83" s="14">
        <v>40.864750825646901</v>
      </c>
      <c r="G83" s="14">
        <v>79.195730854990998</v>
      </c>
      <c r="H83" s="14">
        <v>39.570126942660799</v>
      </c>
      <c r="I83" s="14">
        <v>42.029652752898599</v>
      </c>
      <c r="J83" s="14">
        <v>39.115614994613999</v>
      </c>
      <c r="K83" s="14">
        <v>37.361725472635499</v>
      </c>
      <c r="L83" s="14">
        <v>39.592621850688303</v>
      </c>
      <c r="M83" s="14">
        <v>38.395703945895796</v>
      </c>
      <c r="N83" s="14">
        <v>36.570843678330199</v>
      </c>
      <c r="O83" s="14">
        <v>38.2846100028503</v>
      </c>
      <c r="P83" s="14">
        <v>36.419154465436002</v>
      </c>
      <c r="Q83" s="14">
        <v>39.729243650793201</v>
      </c>
      <c r="R83" s="14">
        <v>39.011190600001598</v>
      </c>
      <c r="S83" s="14">
        <v>37.577441466662002</v>
      </c>
      <c r="T83" s="14">
        <v>38.715658018060502</v>
      </c>
      <c r="U83" s="14">
        <v>39.951110138454503</v>
      </c>
      <c r="V83" s="14">
        <v>37.912798354491102</v>
      </c>
      <c r="W83" s="14">
        <v>39.642638782744598</v>
      </c>
      <c r="X83" s="14">
        <v>37.5855133707989</v>
      </c>
      <c r="Y83" s="14">
        <v>36.814198546401499</v>
      </c>
      <c r="Z83" s="14">
        <v>37.733894485860901</v>
      </c>
    </row>
    <row r="84" spans="1:26" x14ac:dyDescent="0.25">
      <c r="A84" s="14" t="s">
        <v>580</v>
      </c>
      <c r="B84" s="14" t="s">
        <v>589</v>
      </c>
      <c r="C84" s="14">
        <v>152840</v>
      </c>
      <c r="D84" s="14">
        <v>327.41024724448198</v>
      </c>
      <c r="E84" s="14">
        <v>26.403257284451001</v>
      </c>
      <c r="F84" s="14" t="s">
        <v>590</v>
      </c>
      <c r="G84" s="14">
        <v>0.20880859932706999</v>
      </c>
      <c r="H84" s="14">
        <v>879.774742612674</v>
      </c>
      <c r="I84" s="14">
        <v>428098.17924728902</v>
      </c>
      <c r="J84" s="14">
        <v>4.3752446557582898</v>
      </c>
      <c r="K84" s="14">
        <v>0.132208253696002</v>
      </c>
      <c r="L84" s="14">
        <v>11.7672653281848</v>
      </c>
      <c r="M84" s="14">
        <v>0.85249708765604104</v>
      </c>
      <c r="N84" s="14">
        <v>9.6333657129441992</v>
      </c>
      <c r="O84" s="14">
        <v>9.6706558456791001</v>
      </c>
      <c r="P84" s="14">
        <v>0.88085716525102298</v>
      </c>
      <c r="Q84" s="14">
        <v>32.053584367843797</v>
      </c>
      <c r="R84" s="14">
        <v>9.2102913382521407</v>
      </c>
      <c r="S84" s="14">
        <v>97.365977050912903</v>
      </c>
      <c r="T84" s="14">
        <v>30.1370879381282</v>
      </c>
      <c r="U84" s="14">
        <v>132.03215890366101</v>
      </c>
      <c r="V84" s="14">
        <v>25.311371266133399</v>
      </c>
      <c r="W84" s="14">
        <v>219.94831159779</v>
      </c>
      <c r="X84" s="14">
        <v>39.166481510489298</v>
      </c>
      <c r="Y84" s="14">
        <v>7025.43232385993</v>
      </c>
      <c r="Z84" s="14">
        <v>1.53042820335811</v>
      </c>
    </row>
    <row r="85" spans="1:26" x14ac:dyDescent="0.25">
      <c r="A85" s="14" t="s">
        <v>580</v>
      </c>
      <c r="B85" s="14" t="s">
        <v>591</v>
      </c>
      <c r="C85" s="14">
        <v>152840</v>
      </c>
      <c r="D85" s="14">
        <v>1838.20875224426</v>
      </c>
      <c r="E85" s="14">
        <v>2.2833308001461798</v>
      </c>
      <c r="F85" s="14" t="s">
        <v>592</v>
      </c>
      <c r="G85" s="14">
        <v>1.0876000948685201</v>
      </c>
      <c r="H85" s="14">
        <v>6933.1996222739699</v>
      </c>
      <c r="I85" s="14">
        <v>407961.127540252</v>
      </c>
      <c r="J85" s="14">
        <v>113.763115182487</v>
      </c>
      <c r="K85" s="14">
        <v>2.0068549725276E-2</v>
      </c>
      <c r="L85" s="14">
        <v>140.67905572082199</v>
      </c>
      <c r="M85" s="14">
        <v>0.37151236225086298</v>
      </c>
      <c r="N85" s="14">
        <v>5.9314268155603402</v>
      </c>
      <c r="O85" s="14">
        <v>14.6702255630626</v>
      </c>
      <c r="P85" s="14">
        <v>2.2123748368727298</v>
      </c>
      <c r="Q85" s="14">
        <v>106.764793783185</v>
      </c>
      <c r="R85" s="14">
        <v>41.849152993591197</v>
      </c>
      <c r="S85" s="14">
        <v>580.75586159733996</v>
      </c>
      <c r="T85" s="14">
        <v>224.67976704077699</v>
      </c>
      <c r="U85" s="14">
        <v>1104.33560219695</v>
      </c>
      <c r="V85" s="14">
        <v>215.402953585994</v>
      </c>
      <c r="W85" s="14">
        <v>1853.00791460234</v>
      </c>
      <c r="X85" s="14">
        <v>339.65300926438601</v>
      </c>
      <c r="Y85" s="14">
        <v>10074.957589121301</v>
      </c>
      <c r="Z85" s="14">
        <v>14.031730073709699</v>
      </c>
    </row>
    <row r="86" spans="1:26" x14ac:dyDescent="0.25">
      <c r="A86" s="14" t="s">
        <v>580</v>
      </c>
      <c r="B86" s="14" t="s">
        <v>528</v>
      </c>
      <c r="C86" s="14">
        <v>152840</v>
      </c>
      <c r="D86" s="14">
        <v>142.10843337148501</v>
      </c>
      <c r="E86" s="14">
        <v>20.1163305895343</v>
      </c>
      <c r="F86" s="14" t="s">
        <v>593</v>
      </c>
      <c r="G86" s="14">
        <v>0.14884269507277101</v>
      </c>
      <c r="H86" s="14">
        <v>115.475211765033</v>
      </c>
      <c r="I86" s="14">
        <v>426817.73990081699</v>
      </c>
      <c r="J86" s="14">
        <v>2.1192296820701699</v>
      </c>
      <c r="K86" s="14">
        <v>1.5513476315129999E-3</v>
      </c>
      <c r="L86" s="14">
        <v>2.4001975420810999</v>
      </c>
      <c r="M86" s="14">
        <v>1.5008485786537001E-2</v>
      </c>
      <c r="N86" s="14">
        <v>0.15134033630055599</v>
      </c>
      <c r="O86" s="14">
        <v>0.32290840643993601</v>
      </c>
      <c r="P86" s="14">
        <v>0.18644108919626001</v>
      </c>
      <c r="Q86" s="14">
        <v>1.9330422687047599</v>
      </c>
      <c r="R86" s="14">
        <v>0.656374679086553</v>
      </c>
      <c r="S86" s="14">
        <v>9.3579627515484898</v>
      </c>
      <c r="T86" s="14">
        <v>3.7178825052083</v>
      </c>
      <c r="U86" s="14">
        <v>20.8699029147696</v>
      </c>
      <c r="V86" s="14">
        <v>5.0125027102865598</v>
      </c>
      <c r="W86" s="14">
        <v>51.377054325306901</v>
      </c>
      <c r="X86" s="14">
        <v>10.7813925097088</v>
      </c>
      <c r="Y86" s="14">
        <v>4742.2751225587399</v>
      </c>
      <c r="Z86" s="14">
        <v>0.38100502049000801</v>
      </c>
    </row>
    <row r="87" spans="1:26" x14ac:dyDescent="0.25">
      <c r="A87" s="14" t="s">
        <v>580</v>
      </c>
      <c r="B87" s="14" t="s">
        <v>524</v>
      </c>
      <c r="C87" s="14">
        <v>152840</v>
      </c>
      <c r="D87" s="14">
        <v>67542728.865530804</v>
      </c>
      <c r="E87" s="14">
        <v>452.11127880515699</v>
      </c>
      <c r="F87" s="14">
        <v>3729.6772896182802</v>
      </c>
      <c r="G87" s="14">
        <v>43632.396568381002</v>
      </c>
      <c r="H87" s="14">
        <v>96636.193038603393</v>
      </c>
      <c r="I87" s="14">
        <v>263.39521827388597</v>
      </c>
      <c r="J87" s="14">
        <v>6.2175103177795998</v>
      </c>
      <c r="K87" s="14">
        <v>388405.38654931303</v>
      </c>
      <c r="L87" s="14">
        <v>504443.99491861102</v>
      </c>
      <c r="M87" s="14">
        <v>44045.755984101001</v>
      </c>
      <c r="N87" s="14">
        <v>150526.045066291</v>
      </c>
      <c r="O87" s="14">
        <v>23103.904925645598</v>
      </c>
      <c r="P87" s="14">
        <v>1732.4913392296</v>
      </c>
      <c r="Q87" s="14">
        <v>22298.488162162899</v>
      </c>
      <c r="R87" s="14">
        <v>2826.93492952099</v>
      </c>
      <c r="S87" s="14">
        <v>16563.925672989099</v>
      </c>
      <c r="T87" s="14">
        <v>3231.1744471516899</v>
      </c>
      <c r="U87" s="14">
        <v>8865.5504116815791</v>
      </c>
      <c r="V87" s="14">
        <v>1045.9359462749101</v>
      </c>
      <c r="W87" s="14">
        <v>5681.6114471889696</v>
      </c>
      <c r="X87" s="14">
        <v>613.22626448205801</v>
      </c>
      <c r="Y87" s="14">
        <v>4.1667974643237597</v>
      </c>
      <c r="Z87" s="14">
        <v>0.82838354524452895</v>
      </c>
    </row>
    <row r="88" spans="1:26" x14ac:dyDescent="0.25">
      <c r="A88" s="14" t="s">
        <v>580</v>
      </c>
      <c r="B88" s="14" t="s">
        <v>507</v>
      </c>
      <c r="C88" s="14">
        <v>250994</v>
      </c>
      <c r="D88" s="14">
        <v>67.289963033451698</v>
      </c>
      <c r="E88" s="14">
        <v>510.28785230685497</v>
      </c>
      <c r="F88" s="14">
        <v>430.79133572824202</v>
      </c>
      <c r="G88" s="14">
        <v>438.27006958610002</v>
      </c>
      <c r="H88" s="14">
        <v>403.683879576452</v>
      </c>
      <c r="I88" s="14">
        <v>406.68487073470499</v>
      </c>
      <c r="J88" s="14">
        <v>410.78946699020599</v>
      </c>
      <c r="K88" s="14">
        <v>385.32873954732901</v>
      </c>
      <c r="L88" s="14">
        <v>408.40307982880699</v>
      </c>
      <c r="M88" s="14">
        <v>452.04949437333403</v>
      </c>
      <c r="N88" s="14">
        <v>445.06990810375203</v>
      </c>
      <c r="O88" s="14">
        <v>477.33975423819902</v>
      </c>
      <c r="P88" s="14">
        <v>401.27405557804599</v>
      </c>
      <c r="Q88" s="14">
        <v>505.57533329669297</v>
      </c>
      <c r="R88" s="14">
        <v>473.153265965814</v>
      </c>
      <c r="S88" s="14">
        <v>512.28535254352596</v>
      </c>
      <c r="T88" s="14">
        <v>488.65767702207597</v>
      </c>
      <c r="U88" s="14">
        <v>580.68390746502598</v>
      </c>
      <c r="V88" s="14">
        <v>487.15047764756901</v>
      </c>
      <c r="W88" s="14">
        <v>505.41950184131099</v>
      </c>
      <c r="X88" s="14">
        <v>507.25526358910997</v>
      </c>
      <c r="Y88" s="14">
        <v>388.19459960944698</v>
      </c>
      <c r="Z88" s="14">
        <v>381.13201389476501</v>
      </c>
    </row>
    <row r="89" spans="1:26" x14ac:dyDescent="0.25">
      <c r="A89" s="14" t="s">
        <v>580</v>
      </c>
      <c r="B89" s="14" t="s">
        <v>510</v>
      </c>
      <c r="C89" s="14">
        <v>248656.8</v>
      </c>
      <c r="D89" s="14">
        <v>2565.2512454735202</v>
      </c>
      <c r="E89" s="14">
        <v>7216.7290453348196</v>
      </c>
      <c r="F89" s="14">
        <v>42.7918585722961</v>
      </c>
      <c r="G89" s="14">
        <v>65.018423046637594</v>
      </c>
      <c r="H89" s="14">
        <v>39.4388416917947</v>
      </c>
      <c r="I89" s="14">
        <v>41.046599025295897</v>
      </c>
      <c r="J89" s="14">
        <v>39.385486920566201</v>
      </c>
      <c r="K89" s="14">
        <v>36.763330771206</v>
      </c>
      <c r="L89" s="14">
        <v>38.171804354731997</v>
      </c>
      <c r="M89" s="14">
        <v>41.765087486410003</v>
      </c>
      <c r="N89" s="14">
        <v>41.8216262518851</v>
      </c>
      <c r="O89" s="14">
        <v>45.679892593817101</v>
      </c>
      <c r="P89" s="14">
        <v>38.1948040993706</v>
      </c>
      <c r="Q89" s="14">
        <v>46.214132093045599</v>
      </c>
      <c r="R89" s="14">
        <v>43.965528356896201</v>
      </c>
      <c r="S89" s="14">
        <v>49.139933542371899</v>
      </c>
      <c r="T89" s="14">
        <v>46.1883383654786</v>
      </c>
      <c r="U89" s="14">
        <v>38.009430760801798</v>
      </c>
      <c r="V89" s="14">
        <v>46.0607589084239</v>
      </c>
      <c r="W89" s="14">
        <v>47.526291484861702</v>
      </c>
      <c r="X89" s="14">
        <v>49.558388590853497</v>
      </c>
      <c r="Y89" s="14">
        <v>38.215164960950801</v>
      </c>
      <c r="Z89" s="14">
        <v>37.126923893932698</v>
      </c>
    </row>
    <row r="90" spans="1:26" x14ac:dyDescent="0.25">
      <c r="A90" s="14" t="s">
        <v>580</v>
      </c>
      <c r="B90" s="14" t="s">
        <v>515</v>
      </c>
      <c r="C90" s="14">
        <v>327180</v>
      </c>
      <c r="D90" s="14">
        <v>1140.34504731947</v>
      </c>
      <c r="E90" s="14">
        <v>457.23298594296801</v>
      </c>
      <c r="F90" s="14">
        <v>469.86803827881897</v>
      </c>
      <c r="G90" s="14">
        <v>519.22348415142903</v>
      </c>
      <c r="H90" s="14">
        <v>470.53191388633599</v>
      </c>
      <c r="I90" s="14">
        <v>469.43179281268601</v>
      </c>
      <c r="J90" s="14">
        <v>464.98548471720301</v>
      </c>
      <c r="K90" s="14">
        <v>443.32128670269498</v>
      </c>
      <c r="L90" s="14">
        <v>453.00743889131599</v>
      </c>
      <c r="M90" s="14">
        <v>441.52392647115698</v>
      </c>
      <c r="N90" s="14">
        <v>436.282817956842</v>
      </c>
      <c r="O90" s="14">
        <v>455.27897261522099</v>
      </c>
      <c r="P90" s="14">
        <v>452.02765570043499</v>
      </c>
      <c r="Q90" s="14">
        <v>455.305860802052</v>
      </c>
      <c r="R90" s="14">
        <v>436.489424360356</v>
      </c>
      <c r="S90" s="14">
        <v>440.55734087104702</v>
      </c>
      <c r="T90" s="14">
        <v>453.62134603813303</v>
      </c>
      <c r="U90" s="14">
        <v>459.42865991455301</v>
      </c>
      <c r="V90" s="14">
        <v>432.49136335787102</v>
      </c>
      <c r="W90" s="14">
        <v>455.22462247564403</v>
      </c>
      <c r="X90" s="14">
        <v>446.16842809915198</v>
      </c>
      <c r="Y90" s="14">
        <v>428.20288783431499</v>
      </c>
      <c r="Z90" s="14">
        <v>430.60834322521799</v>
      </c>
    </row>
    <row r="91" spans="1:26" x14ac:dyDescent="0.25">
      <c r="A91" s="14" t="s">
        <v>580</v>
      </c>
      <c r="B91" s="14" t="s">
        <v>520</v>
      </c>
      <c r="C91" s="14">
        <v>336061</v>
      </c>
      <c r="D91" s="14">
        <v>224.66316723186901</v>
      </c>
      <c r="E91" s="14">
        <v>140.42262108214501</v>
      </c>
      <c r="F91" s="14">
        <v>40.350455548504101</v>
      </c>
      <c r="G91" s="14">
        <v>78.442466585457495</v>
      </c>
      <c r="H91" s="14">
        <v>39.14950122762</v>
      </c>
      <c r="I91" s="14">
        <v>39.692736438519098</v>
      </c>
      <c r="J91" s="14">
        <v>38.819090792974798</v>
      </c>
      <c r="K91" s="14">
        <v>36.164881277635502</v>
      </c>
      <c r="L91" s="14">
        <v>38.461224173276797</v>
      </c>
      <c r="M91" s="14">
        <v>37.216581087468697</v>
      </c>
      <c r="N91" s="14">
        <v>35.721384847302097</v>
      </c>
      <c r="O91" s="14">
        <v>37.639492541588503</v>
      </c>
      <c r="P91" s="14">
        <v>36.029792943996497</v>
      </c>
      <c r="Q91" s="14">
        <v>39.180209051871799</v>
      </c>
      <c r="R91" s="14">
        <v>37.228120332077701</v>
      </c>
      <c r="S91" s="14">
        <v>35.786821841744498</v>
      </c>
      <c r="T91" s="14">
        <v>38.170874124934002</v>
      </c>
      <c r="U91" s="14">
        <v>38.739873184801702</v>
      </c>
      <c r="V91" s="14">
        <v>36.9540199373889</v>
      </c>
      <c r="W91" s="14">
        <v>39.9187538980038</v>
      </c>
      <c r="X91" s="14">
        <v>37.355133919769202</v>
      </c>
      <c r="Y91" s="14">
        <v>36.696526627450602</v>
      </c>
      <c r="Z91" s="14">
        <v>35.911712697964496</v>
      </c>
    </row>
    <row r="92" spans="1:26" x14ac:dyDescent="0.25">
      <c r="A92" s="14" t="s">
        <v>580</v>
      </c>
      <c r="B92" s="14" t="s">
        <v>594</v>
      </c>
      <c r="C92" s="14">
        <v>152840</v>
      </c>
      <c r="D92" s="14">
        <v>180.40447575711201</v>
      </c>
      <c r="E92" s="14">
        <v>27.448596847508</v>
      </c>
      <c r="F92" s="14" t="s">
        <v>595</v>
      </c>
      <c r="G92" s="14">
        <v>0.17241950427245201</v>
      </c>
      <c r="H92" s="14">
        <v>677.92235923160001</v>
      </c>
      <c r="I92" s="14">
        <v>454724.639378739</v>
      </c>
      <c r="J92" s="14">
        <v>3.80203543080717</v>
      </c>
      <c r="K92" s="14">
        <v>3.4027444953582002E-2</v>
      </c>
      <c r="L92" s="14">
        <v>8.1290464553915598</v>
      </c>
      <c r="M92" s="14">
        <v>0.171237589767957</v>
      </c>
      <c r="N92" s="14">
        <v>2.75693344655192</v>
      </c>
      <c r="O92" s="14">
        <v>4.8562720983698604</v>
      </c>
      <c r="P92" s="14">
        <v>0.48621746151824102</v>
      </c>
      <c r="Q92" s="14">
        <v>20.6541516214334</v>
      </c>
      <c r="R92" s="14">
        <v>6.0577904176322201</v>
      </c>
      <c r="S92" s="14">
        <v>68.786303094137395</v>
      </c>
      <c r="T92" s="14">
        <v>23.0595368871295</v>
      </c>
      <c r="U92" s="14">
        <v>101.417233638854</v>
      </c>
      <c r="V92" s="14">
        <v>19.5208440307647</v>
      </c>
      <c r="W92" s="14">
        <v>167.13283407637701</v>
      </c>
      <c r="X92" s="14">
        <v>31.293988244405099</v>
      </c>
      <c r="Y92" s="14">
        <v>7722.0990691323404</v>
      </c>
      <c r="Z92" s="14">
        <v>1.03948775209376</v>
      </c>
    </row>
    <row r="93" spans="1:26" x14ac:dyDescent="0.25">
      <c r="A93" s="14" t="s">
        <v>580</v>
      </c>
      <c r="B93" s="14" t="s">
        <v>584</v>
      </c>
      <c r="C93" s="14">
        <v>152840</v>
      </c>
      <c r="D93" s="14">
        <v>1152.5379628656101</v>
      </c>
      <c r="E93" s="14">
        <v>82.102991674600403</v>
      </c>
      <c r="F93" s="14">
        <v>0.59715562713788595</v>
      </c>
      <c r="G93" s="14">
        <v>0.16293104674811101</v>
      </c>
      <c r="H93" s="14">
        <v>490.119326562075</v>
      </c>
      <c r="I93" s="14">
        <v>442475.35659103002</v>
      </c>
      <c r="J93" s="14">
        <v>6.89066966434065</v>
      </c>
      <c r="K93" s="14">
        <v>1.4776178125361E-2</v>
      </c>
      <c r="L93" s="14">
        <v>2.3074229629807501</v>
      </c>
      <c r="M93" s="14">
        <v>0.16500276308760101</v>
      </c>
      <c r="N93" s="14">
        <v>2.0795964956463799</v>
      </c>
      <c r="O93" s="14">
        <v>3.7375641056667801</v>
      </c>
      <c r="P93" s="14">
        <v>0.93340779735516399</v>
      </c>
      <c r="Q93" s="14">
        <v>13.731671666543599</v>
      </c>
      <c r="R93" s="14">
        <v>4.6929063516837104</v>
      </c>
      <c r="S93" s="14">
        <v>53.247215647414201</v>
      </c>
      <c r="T93" s="14">
        <v>14.4632183986883</v>
      </c>
      <c r="U93" s="14">
        <v>54.617005918077297</v>
      </c>
      <c r="V93" s="14">
        <v>9.3350456459565105</v>
      </c>
      <c r="W93" s="14">
        <v>68.057845364066495</v>
      </c>
      <c r="X93" s="14">
        <v>9.9883974988758304</v>
      </c>
      <c r="Y93" s="14">
        <v>9608.5819875277903</v>
      </c>
      <c r="Z93" s="14">
        <v>2.7132523534606698</v>
      </c>
    </row>
    <row r="94" spans="1:26" x14ac:dyDescent="0.25">
      <c r="A94" s="14" t="s">
        <v>580</v>
      </c>
      <c r="B94" s="14" t="s">
        <v>596</v>
      </c>
      <c r="C94" s="14">
        <v>152840</v>
      </c>
      <c r="D94" s="14">
        <v>1149.4850062072501</v>
      </c>
      <c r="E94" s="14">
        <v>3.6919992078437098</v>
      </c>
      <c r="F94" s="14" t="s">
        <v>597</v>
      </c>
      <c r="G94" s="14">
        <v>1.0096421126519799</v>
      </c>
      <c r="H94" s="14">
        <v>7428.9619104213898</v>
      </c>
      <c r="I94" s="14">
        <v>410824.94638219097</v>
      </c>
      <c r="J94" s="14">
        <v>118.15719305602499</v>
      </c>
      <c r="K94" s="14">
        <v>2.4581995798834001E-2</v>
      </c>
      <c r="L94" s="14">
        <v>126.927554812173</v>
      </c>
      <c r="M94" s="14">
        <v>0.47209322282022598</v>
      </c>
      <c r="N94" s="14">
        <v>8.1149671509537598</v>
      </c>
      <c r="O94" s="14">
        <v>21.859780438837401</v>
      </c>
      <c r="P94" s="14">
        <v>2.8580392937373702</v>
      </c>
      <c r="Q94" s="14">
        <v>156.07094105478299</v>
      </c>
      <c r="R94" s="14">
        <v>57.585036884151002</v>
      </c>
      <c r="S94" s="14">
        <v>740.39327644274999</v>
      </c>
      <c r="T94" s="14">
        <v>262.97817880303501</v>
      </c>
      <c r="U94" s="14">
        <v>1162.73000969636</v>
      </c>
      <c r="V94" s="14">
        <v>204.61847129332401</v>
      </c>
      <c r="W94" s="14">
        <v>1625.87896714251</v>
      </c>
      <c r="X94" s="14">
        <v>281.49485391075399</v>
      </c>
      <c r="Y94" s="14">
        <v>8887.1705605368898</v>
      </c>
      <c r="Z94" s="14">
        <v>15.2906836604693</v>
      </c>
    </row>
    <row r="95" spans="1:26" x14ac:dyDescent="0.25">
      <c r="A95" s="14" t="s">
        <v>580</v>
      </c>
      <c r="B95" s="14" t="s">
        <v>529</v>
      </c>
      <c r="C95" s="14">
        <v>152840</v>
      </c>
      <c r="D95" s="14">
        <v>89.704913065656797</v>
      </c>
      <c r="E95" s="14">
        <v>14.6289854924624</v>
      </c>
      <c r="F95" s="14">
        <v>0.102156679500259</v>
      </c>
      <c r="G95" s="14">
        <v>0.29486529115280202</v>
      </c>
      <c r="H95" s="14">
        <v>114.276684972723</v>
      </c>
      <c r="I95" s="14">
        <v>437438.52647977002</v>
      </c>
      <c r="J95" s="14">
        <v>1.8521111781981701</v>
      </c>
      <c r="K95" s="14">
        <v>1.3450366124755E-2</v>
      </c>
      <c r="L95" s="14">
        <v>2.3252132163399999</v>
      </c>
      <c r="M95" s="14">
        <v>1.4807108064845999E-2</v>
      </c>
      <c r="N95" s="14">
        <v>0.154188989859809</v>
      </c>
      <c r="O95" s="14">
        <v>0.34080163989647499</v>
      </c>
      <c r="P95" s="14">
        <v>0.16766108667995799</v>
      </c>
      <c r="Q95" s="14">
        <v>1.86386008230172</v>
      </c>
      <c r="R95" s="14">
        <v>0.65016741001049805</v>
      </c>
      <c r="S95" s="14">
        <v>9.1613782712507899</v>
      </c>
      <c r="T95" s="14">
        <v>3.7236395258733399</v>
      </c>
      <c r="U95" s="14">
        <v>21.201302466353901</v>
      </c>
      <c r="V95" s="14">
        <v>4.9981723764089097</v>
      </c>
      <c r="W95" s="14">
        <v>52.104964652840998</v>
      </c>
      <c r="X95" s="14">
        <v>10.8125405601584</v>
      </c>
      <c r="Y95" s="14">
        <v>4836.8775344931701</v>
      </c>
      <c r="Z95" s="14">
        <v>0.35100060611688</v>
      </c>
    </row>
    <row r="96" spans="1:26" x14ac:dyDescent="0.25">
      <c r="A96" s="14" t="s">
        <v>580</v>
      </c>
      <c r="B96" s="14" t="s">
        <v>525</v>
      </c>
      <c r="C96" s="14">
        <v>152840</v>
      </c>
      <c r="D96" s="14">
        <v>65919055.873801403</v>
      </c>
      <c r="E96" s="14">
        <v>473.317067716726</v>
      </c>
      <c r="F96" s="14">
        <v>7778.7131060924603</v>
      </c>
      <c r="G96" s="14">
        <v>86442.587779907306</v>
      </c>
      <c r="H96" s="14">
        <v>191327.040643118</v>
      </c>
      <c r="I96" s="14">
        <v>348.295826243693</v>
      </c>
      <c r="J96" s="14">
        <v>15.5439854992695</v>
      </c>
      <c r="K96" s="14">
        <v>768829.51310621598</v>
      </c>
      <c r="L96" s="14">
        <v>994471.25430370006</v>
      </c>
      <c r="M96" s="14">
        <v>85675.892784456606</v>
      </c>
      <c r="N96" s="14">
        <v>298355.28478892398</v>
      </c>
      <c r="O96" s="14">
        <v>45734.7936011727</v>
      </c>
      <c r="P96" s="14">
        <v>3494.6744034708599</v>
      </c>
      <c r="Q96" s="14">
        <v>43258.922810658703</v>
      </c>
      <c r="R96" s="14">
        <v>5421.4669631065599</v>
      </c>
      <c r="S96" s="14">
        <v>32488.635902193699</v>
      </c>
      <c r="T96" s="14">
        <v>6414.1171457519604</v>
      </c>
      <c r="U96" s="14">
        <v>17743.4844248058</v>
      </c>
      <c r="V96" s="14">
        <v>2119.2968349785501</v>
      </c>
      <c r="W96" s="14">
        <v>11273.312967215101</v>
      </c>
      <c r="X96" s="14">
        <v>1214.09269753644</v>
      </c>
      <c r="Y96" s="14">
        <v>7.1852670015685201</v>
      </c>
      <c r="Z96" s="14">
        <v>0.62114093425500605</v>
      </c>
    </row>
    <row r="97" spans="1:26" x14ac:dyDescent="0.25">
      <c r="A97" s="14" t="s">
        <v>580</v>
      </c>
      <c r="B97" s="14" t="s">
        <v>507</v>
      </c>
      <c r="C97" s="14">
        <v>250994</v>
      </c>
      <c r="D97" s="14">
        <v>71.137517605226805</v>
      </c>
      <c r="E97" s="14">
        <v>436.575339716521</v>
      </c>
      <c r="F97" s="14">
        <v>447.34634962503202</v>
      </c>
      <c r="G97" s="14">
        <v>451.12556926938697</v>
      </c>
      <c r="H97" s="14">
        <v>413.87097620077498</v>
      </c>
      <c r="I97" s="14">
        <v>413.29082138240301</v>
      </c>
      <c r="J97" s="14">
        <v>415.58944841832499</v>
      </c>
      <c r="K97" s="14">
        <v>387.46008311289199</v>
      </c>
      <c r="L97" s="14">
        <v>408.924690267335</v>
      </c>
      <c r="M97" s="14">
        <v>455.65509104977099</v>
      </c>
      <c r="N97" s="14">
        <v>454.87044314903801</v>
      </c>
      <c r="O97" s="14">
        <v>492.57575636108402</v>
      </c>
      <c r="P97" s="14">
        <v>413.68212440638001</v>
      </c>
      <c r="Q97" s="14">
        <v>505.95512997173898</v>
      </c>
      <c r="R97" s="14">
        <v>470.436575247657</v>
      </c>
      <c r="S97" s="14">
        <v>515.834900632923</v>
      </c>
      <c r="T97" s="14">
        <v>506.57218461675097</v>
      </c>
      <c r="U97" s="14">
        <v>603.34138612103197</v>
      </c>
      <c r="V97" s="14">
        <v>502.08685302126003</v>
      </c>
      <c r="W97" s="14">
        <v>525.385607741998</v>
      </c>
      <c r="X97" s="14">
        <v>520.16761308115599</v>
      </c>
      <c r="Y97" s="14">
        <v>397.94860876739898</v>
      </c>
      <c r="Z97" s="14">
        <v>383.27318947010099</v>
      </c>
    </row>
    <row r="98" spans="1:26" x14ac:dyDescent="0.25">
      <c r="A98" s="14" t="s">
        <v>580</v>
      </c>
      <c r="B98" s="14" t="s">
        <v>511</v>
      </c>
      <c r="C98" s="14">
        <v>248656.8</v>
      </c>
      <c r="D98" s="14">
        <v>1672.21267342288</v>
      </c>
      <c r="E98" s="14">
        <v>7305.6949809768503</v>
      </c>
      <c r="F98" s="14">
        <v>41.720319995318597</v>
      </c>
      <c r="G98" s="14">
        <v>67.219559932430499</v>
      </c>
      <c r="H98" s="14">
        <v>39.002633419090103</v>
      </c>
      <c r="I98" s="14">
        <v>39.890516274810899</v>
      </c>
      <c r="J98" s="14">
        <v>38.840869404724003</v>
      </c>
      <c r="K98" s="14">
        <v>35.942459264468603</v>
      </c>
      <c r="L98" s="14">
        <v>38.126596822702197</v>
      </c>
      <c r="M98" s="14">
        <v>41.305422301330097</v>
      </c>
      <c r="N98" s="14">
        <v>42.621765893772299</v>
      </c>
      <c r="O98" s="14">
        <v>45.3289354759793</v>
      </c>
      <c r="P98" s="14">
        <v>39.028902654220403</v>
      </c>
      <c r="Q98" s="14">
        <v>45.454060576956003</v>
      </c>
      <c r="R98" s="14">
        <v>42.798392726133201</v>
      </c>
      <c r="S98" s="14">
        <v>49.108610824689002</v>
      </c>
      <c r="T98" s="14">
        <v>47.788060247138901</v>
      </c>
      <c r="U98" s="14">
        <v>38.290096044916901</v>
      </c>
      <c r="V98" s="14">
        <v>46.581083295217397</v>
      </c>
      <c r="W98" s="14">
        <v>49.492693506220498</v>
      </c>
      <c r="X98" s="14">
        <v>50.073612106243502</v>
      </c>
      <c r="Y98" s="14">
        <v>38.138511920568</v>
      </c>
      <c r="Z98" s="14">
        <v>36.432816914483404</v>
      </c>
    </row>
    <row r="99" spans="1:26" x14ac:dyDescent="0.25">
      <c r="A99" s="14" t="s">
        <v>580</v>
      </c>
      <c r="B99" s="14" t="s">
        <v>516</v>
      </c>
      <c r="C99" s="14">
        <v>327180</v>
      </c>
      <c r="D99" s="14">
        <v>815.49132080028801</v>
      </c>
      <c r="E99" s="14">
        <v>465.39039609099399</v>
      </c>
      <c r="F99" s="14">
        <v>475.93505745492899</v>
      </c>
      <c r="G99" s="14">
        <v>525.38721030278805</v>
      </c>
      <c r="H99" s="14">
        <v>481.46468831575601</v>
      </c>
      <c r="I99" s="14">
        <v>474.89711630062197</v>
      </c>
      <c r="J99" s="14">
        <v>466.16244876755701</v>
      </c>
      <c r="K99" s="14">
        <v>444.94591548395402</v>
      </c>
      <c r="L99" s="14">
        <v>455.10788221352601</v>
      </c>
      <c r="M99" s="14">
        <v>446.05184979577098</v>
      </c>
      <c r="N99" s="14">
        <v>453.97416999132503</v>
      </c>
      <c r="O99" s="14">
        <v>474.83835177374999</v>
      </c>
      <c r="P99" s="14">
        <v>465.38322417202198</v>
      </c>
      <c r="Q99" s="14">
        <v>460.000948158276</v>
      </c>
      <c r="R99" s="14">
        <v>438.59545128099001</v>
      </c>
      <c r="S99" s="14">
        <v>448.26896038819598</v>
      </c>
      <c r="T99" s="14">
        <v>465.290263546105</v>
      </c>
      <c r="U99" s="14">
        <v>475.72050912824898</v>
      </c>
      <c r="V99" s="14">
        <v>448.35710183333299</v>
      </c>
      <c r="W99" s="14">
        <v>472.20834113248202</v>
      </c>
      <c r="X99" s="14">
        <v>462.473495878302</v>
      </c>
      <c r="Y99" s="14">
        <v>445.045918273003</v>
      </c>
      <c r="Z99" s="14">
        <v>436.84411587550397</v>
      </c>
    </row>
    <row r="100" spans="1:26" x14ac:dyDescent="0.25">
      <c r="A100" s="14" t="s">
        <v>580</v>
      </c>
      <c r="B100" s="14" t="s">
        <v>521</v>
      </c>
      <c r="C100" s="14">
        <v>336061</v>
      </c>
      <c r="D100" s="14">
        <v>156.90155375141501</v>
      </c>
      <c r="E100" s="14">
        <v>72.560507198645794</v>
      </c>
      <c r="F100" s="14">
        <v>40.251030830850901</v>
      </c>
      <c r="G100" s="14">
        <v>79.3050641353543</v>
      </c>
      <c r="H100" s="14">
        <v>40.642189378296102</v>
      </c>
      <c r="I100" s="14">
        <v>40.990724795225503</v>
      </c>
      <c r="J100" s="14">
        <v>38.442554385192601</v>
      </c>
      <c r="K100" s="14">
        <v>36.285533987456297</v>
      </c>
      <c r="L100" s="14">
        <v>38.837002762787201</v>
      </c>
      <c r="M100" s="14">
        <v>37.643535992823097</v>
      </c>
      <c r="N100" s="14">
        <v>37.156255928873698</v>
      </c>
      <c r="O100" s="14">
        <v>39.172092726873601</v>
      </c>
      <c r="P100" s="14">
        <v>37.5984808960946</v>
      </c>
      <c r="Q100" s="14">
        <v>39.5623624524411</v>
      </c>
      <c r="R100" s="14">
        <v>37.824586642852502</v>
      </c>
      <c r="S100" s="14">
        <v>36.738786448212402</v>
      </c>
      <c r="T100" s="14">
        <v>39.233692799259998</v>
      </c>
      <c r="U100" s="14">
        <v>41.157991767261002</v>
      </c>
      <c r="V100" s="14">
        <v>38.352079333042703</v>
      </c>
      <c r="W100" s="14">
        <v>41.248103533608599</v>
      </c>
      <c r="X100" s="14">
        <v>38.2240689920487</v>
      </c>
      <c r="Y100" s="14">
        <v>37.438277966339498</v>
      </c>
      <c r="Z100" s="14">
        <v>35.8850842818742</v>
      </c>
    </row>
    <row r="101" spans="1:26" x14ac:dyDescent="0.25">
      <c r="A101" s="14" t="s">
        <v>580</v>
      </c>
      <c r="B101" s="14" t="s">
        <v>598</v>
      </c>
      <c r="C101" s="14">
        <v>152840</v>
      </c>
      <c r="D101" s="14">
        <v>123.29470722654401</v>
      </c>
      <c r="E101" s="14">
        <v>30.472549244370001</v>
      </c>
      <c r="F101" s="14">
        <v>0.120272357169494</v>
      </c>
      <c r="G101" s="14">
        <v>0.21254066315912801</v>
      </c>
      <c r="H101" s="14">
        <v>655.75153072598403</v>
      </c>
      <c r="I101" s="14">
        <v>439501.41201186902</v>
      </c>
      <c r="J101" s="14">
        <v>3.3446367081730499</v>
      </c>
      <c r="K101" s="14">
        <v>7.8356678590800009E-3</v>
      </c>
      <c r="L101" s="14">
        <v>7.8094805098513396</v>
      </c>
      <c r="M101" s="14">
        <v>0.151143308224997</v>
      </c>
      <c r="N101" s="14">
        <v>2.6227650008359098</v>
      </c>
      <c r="O101" s="14">
        <v>4.6316197720283698</v>
      </c>
      <c r="P101" s="14">
        <v>0.46428163896838498</v>
      </c>
      <c r="Q101" s="14">
        <v>20.108227576990199</v>
      </c>
      <c r="R101" s="14">
        <v>5.5681830290107301</v>
      </c>
      <c r="S101" s="14">
        <v>65.193806727083498</v>
      </c>
      <c r="T101" s="14">
        <v>21.941134493835801</v>
      </c>
      <c r="U101" s="14">
        <v>99.189579742767904</v>
      </c>
      <c r="V101" s="14">
        <v>18.736556398552501</v>
      </c>
      <c r="W101" s="14">
        <v>163.20205826806099</v>
      </c>
      <c r="X101" s="14">
        <v>30.563892304266599</v>
      </c>
      <c r="Y101" s="14">
        <v>7611.3010825167603</v>
      </c>
      <c r="Z101" s="14">
        <v>1.0128690295895999</v>
      </c>
    </row>
    <row r="102" spans="1:26" x14ac:dyDescent="0.25">
      <c r="A102" s="14" t="s">
        <v>580</v>
      </c>
      <c r="B102" s="14" t="s">
        <v>584</v>
      </c>
      <c r="C102" s="14">
        <v>152840</v>
      </c>
      <c r="D102" s="14">
        <v>787.00629823990903</v>
      </c>
      <c r="E102" s="14">
        <v>77.981220702947596</v>
      </c>
      <c r="F102" s="14">
        <v>0.59468292873900197</v>
      </c>
      <c r="G102" s="14">
        <v>0.15939063285695099</v>
      </c>
      <c r="H102" s="14">
        <v>496.50906778535</v>
      </c>
      <c r="I102" s="14">
        <v>455411.37622164801</v>
      </c>
      <c r="J102" s="14">
        <v>6.8848198087121597</v>
      </c>
      <c r="K102" s="14">
        <v>2.5481702227144E-2</v>
      </c>
      <c r="L102" s="14">
        <v>2.2253392790779398</v>
      </c>
      <c r="M102" s="14">
        <v>0.15508031594869501</v>
      </c>
      <c r="N102" s="14">
        <v>1.9356689980488699</v>
      </c>
      <c r="O102" s="14">
        <v>3.4771383987859301</v>
      </c>
      <c r="P102" s="14">
        <v>0.87142541399835205</v>
      </c>
      <c r="Q102" s="14">
        <v>13.7659418525535</v>
      </c>
      <c r="R102" s="14">
        <v>4.5192747778523596</v>
      </c>
      <c r="S102" s="14">
        <v>52.683639786850698</v>
      </c>
      <c r="T102" s="14">
        <v>15.0798704000065</v>
      </c>
      <c r="U102" s="14">
        <v>55.975193071802401</v>
      </c>
      <c r="V102" s="14">
        <v>9.3493253332249999</v>
      </c>
      <c r="W102" s="14">
        <v>68.985370202137105</v>
      </c>
      <c r="X102" s="14">
        <v>9.7917812996052795</v>
      </c>
      <c r="Y102" s="14">
        <v>10042.0087292361</v>
      </c>
      <c r="Z102" s="14">
        <v>2.6127307917305398</v>
      </c>
    </row>
    <row r="103" spans="1:26" x14ac:dyDescent="0.25">
      <c r="A103" s="14" t="s">
        <v>580</v>
      </c>
      <c r="B103" s="14" t="s">
        <v>599</v>
      </c>
      <c r="C103" s="14">
        <v>152840</v>
      </c>
      <c r="D103" s="14">
        <v>940.52019450019395</v>
      </c>
      <c r="E103" s="14">
        <v>4.0511272798593403</v>
      </c>
      <c r="F103" s="14" t="s">
        <v>600</v>
      </c>
      <c r="G103" s="14">
        <v>1.34431684375658</v>
      </c>
      <c r="H103" s="14">
        <v>10222.052731343299</v>
      </c>
      <c r="I103" s="14">
        <v>420014.59698460298</v>
      </c>
      <c r="J103" s="14">
        <v>264.48853567558098</v>
      </c>
      <c r="K103" s="14">
        <v>7.0148314652473995E-2</v>
      </c>
      <c r="L103" s="14">
        <v>144.10885495968699</v>
      </c>
      <c r="M103" s="14">
        <v>0.38549095598635202</v>
      </c>
      <c r="N103" s="14">
        <v>7.3980437891152997</v>
      </c>
      <c r="O103" s="14">
        <v>26.020145598751402</v>
      </c>
      <c r="P103" s="14">
        <v>2.2551822169735201</v>
      </c>
      <c r="Q103" s="14">
        <v>190.03307939438699</v>
      </c>
      <c r="R103" s="14">
        <v>74.626096928331506</v>
      </c>
      <c r="S103" s="14">
        <v>986.71203226237401</v>
      </c>
      <c r="T103" s="14">
        <v>358.76813242173102</v>
      </c>
      <c r="U103" s="14">
        <v>1571.79277002304</v>
      </c>
      <c r="V103" s="14">
        <v>277.974093654375</v>
      </c>
      <c r="W103" s="14">
        <v>2177.20014634361</v>
      </c>
      <c r="X103" s="14">
        <v>367.22239378972603</v>
      </c>
      <c r="Y103" s="14">
        <v>10059.8364306484</v>
      </c>
      <c r="Z103" s="14">
        <v>27.770191190047299</v>
      </c>
    </row>
    <row r="104" spans="1:26" x14ac:dyDescent="0.25">
      <c r="A104" s="14" t="s">
        <v>580</v>
      </c>
      <c r="B104" s="14" t="s">
        <v>530</v>
      </c>
      <c r="C104" s="14">
        <v>152840</v>
      </c>
      <c r="D104" s="14">
        <v>42.303065688659302</v>
      </c>
      <c r="E104" s="14">
        <v>4.2783199946338701</v>
      </c>
      <c r="F104" s="14" t="s">
        <v>600</v>
      </c>
      <c r="G104" s="14">
        <v>7.6860596838183998E-2</v>
      </c>
      <c r="H104" s="14">
        <v>113.82338543569099</v>
      </c>
      <c r="I104" s="14">
        <v>434411.35582295503</v>
      </c>
      <c r="J104" s="14">
        <v>1.71617939731152</v>
      </c>
      <c r="K104" s="14" t="s">
        <v>601</v>
      </c>
      <c r="L104" s="14">
        <v>2.14873526199161</v>
      </c>
      <c r="M104" s="14">
        <v>1.2871454444203999E-2</v>
      </c>
      <c r="N104" s="14">
        <v>0.14787416371858</v>
      </c>
      <c r="O104" s="14">
        <v>0.32859171894600903</v>
      </c>
      <c r="P104" s="14">
        <v>0.205338682285128</v>
      </c>
      <c r="Q104" s="14">
        <v>1.7887735683846699</v>
      </c>
      <c r="R104" s="14">
        <v>0.64473284211187398</v>
      </c>
      <c r="S104" s="14">
        <v>8.9271064741916994</v>
      </c>
      <c r="T104" s="14">
        <v>3.61440914716216</v>
      </c>
      <c r="U104" s="14">
        <v>20.773771449657598</v>
      </c>
      <c r="V104" s="14">
        <v>5.0271886523242104</v>
      </c>
      <c r="W104" s="14">
        <v>51.822118792462703</v>
      </c>
      <c r="X104" s="14">
        <v>10.684693375174399</v>
      </c>
      <c r="Y104" s="14">
        <v>4930.9292236315196</v>
      </c>
      <c r="Z104" s="14">
        <v>0.34241652778397003</v>
      </c>
    </row>
    <row r="105" spans="1:26" x14ac:dyDescent="0.25">
      <c r="A105" s="14" t="s">
        <v>580</v>
      </c>
      <c r="B105" s="14" t="s">
        <v>507</v>
      </c>
      <c r="C105" s="14">
        <v>250994</v>
      </c>
      <c r="D105" s="14">
        <v>69.336339716966705</v>
      </c>
      <c r="E105" s="14">
        <v>453.49232066301897</v>
      </c>
      <c r="F105" s="14">
        <v>454.46315932444702</v>
      </c>
      <c r="G105" s="14">
        <v>471.55078045604199</v>
      </c>
      <c r="H105" s="14">
        <v>430.84148559576101</v>
      </c>
      <c r="I105" s="14">
        <v>431.12360654635302</v>
      </c>
      <c r="J105" s="14">
        <v>426.23396155262901</v>
      </c>
      <c r="K105" s="14">
        <v>396.93940524296102</v>
      </c>
      <c r="L105" s="14">
        <v>418.799231008275</v>
      </c>
      <c r="M105" s="14">
        <v>465.30247371699397</v>
      </c>
      <c r="N105" s="14">
        <v>479.83777436001401</v>
      </c>
      <c r="O105" s="14">
        <v>517.22685417334299</v>
      </c>
      <c r="P105" s="14">
        <v>432.317304439194</v>
      </c>
      <c r="Q105" s="14">
        <v>521.99094110253498</v>
      </c>
      <c r="R105" s="14">
        <v>488.40262502780098</v>
      </c>
      <c r="S105" s="14">
        <v>532.96944986816402</v>
      </c>
      <c r="T105" s="14">
        <v>528.37641233484396</v>
      </c>
      <c r="U105" s="14">
        <v>628.98638168441596</v>
      </c>
      <c r="V105" s="14">
        <v>527.18054002018403</v>
      </c>
      <c r="W105" s="14">
        <v>548.72060595008895</v>
      </c>
      <c r="X105" s="14">
        <v>549.02003677050698</v>
      </c>
      <c r="Y105" s="14">
        <v>418.88087622454799</v>
      </c>
      <c r="Z105" s="14">
        <v>397.44557019890999</v>
      </c>
    </row>
    <row r="106" spans="1:26" x14ac:dyDescent="0.25">
      <c r="A106" s="14" t="s">
        <v>580</v>
      </c>
      <c r="B106" s="14" t="s">
        <v>512</v>
      </c>
      <c r="C106" s="14">
        <v>248656.8</v>
      </c>
      <c r="D106" s="14">
        <v>3223.1044214459398</v>
      </c>
      <c r="E106" s="14">
        <v>7449.3806772047801</v>
      </c>
      <c r="F106" s="14">
        <v>43.165589015763103</v>
      </c>
      <c r="G106" s="14">
        <v>67.794586960961993</v>
      </c>
      <c r="H106" s="14">
        <v>40.584341293513603</v>
      </c>
      <c r="I106" s="14">
        <v>42.1378277588367</v>
      </c>
      <c r="J106" s="14">
        <v>40.098190565757299</v>
      </c>
      <c r="K106" s="14">
        <v>36.596742273210502</v>
      </c>
      <c r="L106" s="14">
        <v>38.447830687644398</v>
      </c>
      <c r="M106" s="14">
        <v>41.9891504297143</v>
      </c>
      <c r="N106" s="14">
        <v>43.163008396210699</v>
      </c>
      <c r="O106" s="14">
        <v>47.300184698621102</v>
      </c>
      <c r="P106" s="14">
        <v>39.855116522518998</v>
      </c>
      <c r="Q106" s="14">
        <v>47.158675505576198</v>
      </c>
      <c r="R106" s="14">
        <v>44.7963817369845</v>
      </c>
      <c r="S106" s="14">
        <v>49.917302743067701</v>
      </c>
      <c r="T106" s="14">
        <v>49.4261596973679</v>
      </c>
      <c r="U106" s="14">
        <v>41.032273534639899</v>
      </c>
      <c r="V106" s="14">
        <v>49.821671284881504</v>
      </c>
      <c r="W106" s="14">
        <v>51.112224986254901</v>
      </c>
      <c r="X106" s="14">
        <v>51.557591215637999</v>
      </c>
      <c r="Y106" s="14">
        <v>39.7853532949472</v>
      </c>
      <c r="Z106" s="14">
        <v>37.413511884473699</v>
      </c>
    </row>
    <row r="107" spans="1:26" x14ac:dyDescent="0.25">
      <c r="A107" s="14" t="s">
        <v>580</v>
      </c>
      <c r="B107" s="14" t="s">
        <v>517</v>
      </c>
      <c r="C107" s="14">
        <v>327180</v>
      </c>
      <c r="D107" s="14">
        <v>1498.3519352886301</v>
      </c>
      <c r="E107" s="14">
        <v>472.32143050770998</v>
      </c>
      <c r="F107" s="14">
        <v>484.83557216827103</v>
      </c>
      <c r="G107" s="14">
        <v>532.64313116372603</v>
      </c>
      <c r="H107" s="14">
        <v>485.14848545386701</v>
      </c>
      <c r="I107" s="14">
        <v>486.74137505721802</v>
      </c>
      <c r="J107" s="14">
        <v>466.72734269633798</v>
      </c>
      <c r="K107" s="14">
        <v>441.407276630627</v>
      </c>
      <c r="L107" s="14">
        <v>449.84580695025602</v>
      </c>
      <c r="M107" s="14">
        <v>440.294086660451</v>
      </c>
      <c r="N107" s="14">
        <v>453.58727496390799</v>
      </c>
      <c r="O107" s="14">
        <v>477.59811323481</v>
      </c>
      <c r="P107" s="14">
        <v>472.94755908599802</v>
      </c>
      <c r="Q107" s="14">
        <v>458.71052259158802</v>
      </c>
      <c r="R107" s="14">
        <v>437.96003307941203</v>
      </c>
      <c r="S107" s="14">
        <v>445.018556520799</v>
      </c>
      <c r="T107" s="14">
        <v>474.65083737772301</v>
      </c>
      <c r="U107" s="14">
        <v>482.25398267392598</v>
      </c>
      <c r="V107" s="14">
        <v>452.91080176387601</v>
      </c>
      <c r="W107" s="14">
        <v>479.49003058285598</v>
      </c>
      <c r="X107" s="14">
        <v>468.097303805259</v>
      </c>
      <c r="Y107" s="14">
        <v>453.63015412497998</v>
      </c>
      <c r="Z107" s="14">
        <v>435.00730668917998</v>
      </c>
    </row>
    <row r="108" spans="1:26" x14ac:dyDescent="0.25">
      <c r="A108" s="14" t="s">
        <v>580</v>
      </c>
      <c r="B108" s="14" t="s">
        <v>522</v>
      </c>
      <c r="C108" s="14">
        <v>336061</v>
      </c>
      <c r="D108" s="14">
        <v>240.68329678293699</v>
      </c>
      <c r="E108" s="14">
        <v>122.899226369655</v>
      </c>
      <c r="F108" s="14">
        <v>41.731509910367102</v>
      </c>
      <c r="G108" s="14">
        <v>80.237808857354807</v>
      </c>
      <c r="H108" s="14">
        <v>39.898647812634898</v>
      </c>
      <c r="I108" s="14">
        <v>44.283733669740002</v>
      </c>
      <c r="J108" s="14">
        <v>37.798610282570898</v>
      </c>
      <c r="K108" s="14">
        <v>35.598061563768098</v>
      </c>
      <c r="L108" s="14">
        <v>37.512053203671599</v>
      </c>
      <c r="M108" s="14">
        <v>36.7241122601285</v>
      </c>
      <c r="N108" s="14">
        <v>37.209404946394102</v>
      </c>
      <c r="O108" s="14">
        <v>39.110297880400999</v>
      </c>
      <c r="P108" s="14">
        <v>36.5935351095996</v>
      </c>
      <c r="Q108" s="14">
        <v>38.673152810614802</v>
      </c>
      <c r="R108" s="14">
        <v>36.762270039991598</v>
      </c>
      <c r="S108" s="14">
        <v>34.948217083884202</v>
      </c>
      <c r="T108" s="14">
        <v>39.364559630418498</v>
      </c>
      <c r="U108" s="14">
        <v>40.661966278862003</v>
      </c>
      <c r="V108" s="14">
        <v>38.114125252740401</v>
      </c>
      <c r="W108" s="14">
        <v>39.6123466858838</v>
      </c>
      <c r="X108" s="14">
        <v>38.586407131494198</v>
      </c>
      <c r="Y108" s="14">
        <v>38.660992277765203</v>
      </c>
      <c r="Z108" s="14">
        <v>35.8507645133935</v>
      </c>
    </row>
    <row r="109" spans="1:26" x14ac:dyDescent="0.25">
      <c r="A109" s="14" t="s">
        <v>580</v>
      </c>
      <c r="B109" s="14" t="s">
        <v>602</v>
      </c>
      <c r="C109" s="14">
        <v>152840</v>
      </c>
      <c r="D109" s="14">
        <v>239.51288519418301</v>
      </c>
      <c r="E109" s="14">
        <v>30.658237068967399</v>
      </c>
      <c r="F109" s="14" t="s">
        <v>603</v>
      </c>
      <c r="G109" s="14">
        <v>0.223067125849153</v>
      </c>
      <c r="H109" s="14">
        <v>714.18651534328603</v>
      </c>
      <c r="I109" s="14">
        <v>463653.20688810502</v>
      </c>
      <c r="J109" s="14">
        <v>3.7265069630976502</v>
      </c>
      <c r="K109" s="14">
        <v>1.6421912081409001E-2</v>
      </c>
      <c r="L109" s="14">
        <v>7.8481008123678304</v>
      </c>
      <c r="M109" s="14">
        <v>0.15745259562939801</v>
      </c>
      <c r="N109" s="14">
        <v>2.84737025309059</v>
      </c>
      <c r="O109" s="14">
        <v>5.2079371004806099</v>
      </c>
      <c r="P109" s="14">
        <v>0.51823589714631901</v>
      </c>
      <c r="Q109" s="14">
        <v>20.938721554114299</v>
      </c>
      <c r="R109" s="14">
        <v>6.33806883632269</v>
      </c>
      <c r="S109" s="14">
        <v>69.976544254771895</v>
      </c>
      <c r="T109" s="14">
        <v>24.401623210640999</v>
      </c>
      <c r="U109" s="14">
        <v>108.877213076533</v>
      </c>
      <c r="V109" s="14">
        <v>20.637467063767101</v>
      </c>
      <c r="W109" s="14">
        <v>182.571521878167</v>
      </c>
      <c r="X109" s="14">
        <v>33.302992604665199</v>
      </c>
      <c r="Y109" s="14">
        <v>8105.2689838061697</v>
      </c>
      <c r="Z109" s="14">
        <v>1.1427662609134299</v>
      </c>
    </row>
    <row r="110" spans="1:26" x14ac:dyDescent="0.25">
      <c r="A110" s="14" t="s">
        <v>580</v>
      </c>
      <c r="B110" s="14" t="s">
        <v>584</v>
      </c>
      <c r="C110" s="14">
        <v>152840</v>
      </c>
      <c r="D110" s="14">
        <v>1555.74923326154</v>
      </c>
      <c r="E110" s="14">
        <v>80.257553653211403</v>
      </c>
      <c r="F110" s="14">
        <v>0.56159193508961203</v>
      </c>
      <c r="G110" s="14">
        <v>0.25177725904874998</v>
      </c>
      <c r="H110" s="14">
        <v>459.65972895567398</v>
      </c>
      <c r="I110" s="14">
        <v>459963.829433073</v>
      </c>
      <c r="J110" s="14">
        <v>6.6317384922748301</v>
      </c>
      <c r="K110" s="14">
        <v>2.1453167356081E-2</v>
      </c>
      <c r="L110" s="14">
        <v>2.27365471786575</v>
      </c>
      <c r="M110" s="14">
        <v>0.14658909335110301</v>
      </c>
      <c r="N110" s="14">
        <v>1.9344396882350801</v>
      </c>
      <c r="O110" s="14">
        <v>3.3082529117110901</v>
      </c>
      <c r="P110" s="14">
        <v>0.88968816524556105</v>
      </c>
      <c r="Q110" s="14">
        <v>12.2693663073638</v>
      </c>
      <c r="R110" s="14">
        <v>4.2896599404896198</v>
      </c>
      <c r="S110" s="14">
        <v>47.283454640396201</v>
      </c>
      <c r="T110" s="14">
        <v>13.70788612446</v>
      </c>
      <c r="U110" s="14">
        <v>50.875523658639104</v>
      </c>
      <c r="V110" s="14">
        <v>8.2388089814338308</v>
      </c>
      <c r="W110" s="14">
        <v>59.991576867672002</v>
      </c>
      <c r="X110" s="14">
        <v>8.6020143550127504</v>
      </c>
      <c r="Y110" s="14">
        <v>10181.547163586099</v>
      </c>
      <c r="Z110" s="14">
        <v>2.4103470981822799</v>
      </c>
    </row>
    <row r="111" spans="1:26" x14ac:dyDescent="0.25">
      <c r="A111" s="14" t="s">
        <v>580</v>
      </c>
      <c r="B111" s="14" t="s">
        <v>604</v>
      </c>
      <c r="C111" s="14">
        <v>152840</v>
      </c>
      <c r="D111" s="14">
        <v>2411.6138455049099</v>
      </c>
      <c r="E111" s="14">
        <v>6.6713677010515804</v>
      </c>
      <c r="F111" s="14">
        <v>0.39084424610961599</v>
      </c>
      <c r="G111" s="14">
        <v>0.86661509806558001</v>
      </c>
      <c r="H111" s="14">
        <v>6753.5502794461499</v>
      </c>
      <c r="I111" s="14">
        <v>420092.51799213002</v>
      </c>
      <c r="J111" s="14">
        <v>403.61759865516302</v>
      </c>
      <c r="K111" s="14">
        <v>8.2696375932856003E-2</v>
      </c>
      <c r="L111" s="14">
        <v>255.55070145963799</v>
      </c>
      <c r="M111" s="14">
        <v>0.28250369138296999</v>
      </c>
      <c r="N111" s="14">
        <v>5.3462120743231498</v>
      </c>
      <c r="O111" s="14">
        <v>17.1354807194489</v>
      </c>
      <c r="P111" s="14">
        <v>2.2604411132714399</v>
      </c>
      <c r="Q111" s="14">
        <v>124.63897581052601</v>
      </c>
      <c r="R111" s="14">
        <v>48.669806345042197</v>
      </c>
      <c r="S111" s="14">
        <v>619.94121122268598</v>
      </c>
      <c r="T111" s="14">
        <v>233.71045145257</v>
      </c>
      <c r="U111" s="14">
        <v>1036.60059825083</v>
      </c>
      <c r="V111" s="14">
        <v>184.92390014883401</v>
      </c>
      <c r="W111" s="14">
        <v>1491.2428808740301</v>
      </c>
      <c r="X111" s="14">
        <v>258.54037255922299</v>
      </c>
      <c r="Y111" s="14">
        <v>9085.9131459720193</v>
      </c>
      <c r="Z111" s="14">
        <v>48.977546528500099</v>
      </c>
    </row>
    <row r="112" spans="1:26" x14ac:dyDescent="0.25">
      <c r="A112" s="14" t="s">
        <v>580</v>
      </c>
      <c r="B112" s="14" t="s">
        <v>531</v>
      </c>
      <c r="C112" s="14">
        <v>152840</v>
      </c>
      <c r="D112" s="14">
        <v>124.346837943466</v>
      </c>
      <c r="E112" s="14">
        <v>5.8236373106377002</v>
      </c>
      <c r="F112" s="14" t="s">
        <v>605</v>
      </c>
      <c r="G112" s="14">
        <v>0.19391787592377699</v>
      </c>
      <c r="H112" s="14">
        <v>120.616725014173</v>
      </c>
      <c r="I112" s="14">
        <v>440093.20241700002</v>
      </c>
      <c r="J112" s="14">
        <v>1.67661463540616</v>
      </c>
      <c r="K112" s="14">
        <v>2.260427261287E-3</v>
      </c>
      <c r="L112" s="14">
        <v>2.2401505708762199</v>
      </c>
      <c r="M112" s="14">
        <v>1.0959671973215001E-2</v>
      </c>
      <c r="N112" s="14">
        <v>0.18616995880147399</v>
      </c>
      <c r="O112" s="14">
        <v>0.307175417914264</v>
      </c>
      <c r="P112" s="14">
        <v>0.17199071069860999</v>
      </c>
      <c r="Q112" s="14">
        <v>1.76077672759018</v>
      </c>
      <c r="R112" s="14">
        <v>0.66331697345153895</v>
      </c>
      <c r="S112" s="14">
        <v>9.0823162232726897</v>
      </c>
      <c r="T112" s="14">
        <v>3.8894243888683602</v>
      </c>
      <c r="U112" s="14">
        <v>22.1119084725661</v>
      </c>
      <c r="V112" s="14">
        <v>5.3637839374302398</v>
      </c>
      <c r="W112" s="14">
        <v>55.550852482164203</v>
      </c>
      <c r="X112" s="14">
        <v>11.330667735639301</v>
      </c>
      <c r="Y112" s="14">
        <v>4896.2824133959002</v>
      </c>
      <c r="Z112" s="14">
        <v>0.35927175465831102</v>
      </c>
    </row>
    <row r="113" spans="1:26" ht="15.75" thickBot="1" x14ac:dyDescent="0.3">
      <c r="A113" s="52" t="s">
        <v>580</v>
      </c>
      <c r="B113" s="52" t="s">
        <v>526</v>
      </c>
      <c r="C113" s="52">
        <v>152840</v>
      </c>
      <c r="D113" s="52">
        <v>59533794.693434</v>
      </c>
      <c r="E113" s="52">
        <v>296.411447533483</v>
      </c>
      <c r="F113" s="52">
        <v>3756.3335269161598</v>
      </c>
      <c r="G113" s="52">
        <v>43908.4353665132</v>
      </c>
      <c r="H113" s="52">
        <v>96551.986311314293</v>
      </c>
      <c r="I113" s="52">
        <v>132.229966933306</v>
      </c>
      <c r="J113" s="52">
        <v>6.1116128174657902</v>
      </c>
      <c r="K113" s="52">
        <v>368839.316581994</v>
      </c>
      <c r="L113" s="52">
        <v>485015.13367398002</v>
      </c>
      <c r="M113" s="52">
        <v>41376.646441543002</v>
      </c>
      <c r="N113" s="52">
        <v>150479.89074025501</v>
      </c>
      <c r="O113" s="52">
        <v>23144.090723752601</v>
      </c>
      <c r="P113" s="52">
        <v>1757.2540854225399</v>
      </c>
      <c r="Q113" s="52">
        <v>20995.056073715601</v>
      </c>
      <c r="R113" s="52">
        <v>2642.7368062629498</v>
      </c>
      <c r="S113" s="52">
        <v>15554.557631539699</v>
      </c>
      <c r="T113" s="52">
        <v>3223.1262594141199</v>
      </c>
      <c r="U113" s="52">
        <v>8937.4626614426197</v>
      </c>
      <c r="V113" s="52">
        <v>1055.4538243602999</v>
      </c>
      <c r="W113" s="52">
        <v>5741.0220004351104</v>
      </c>
      <c r="X113" s="52">
        <v>634.16264249165999</v>
      </c>
      <c r="Y113" s="52">
        <v>3.9632109450825102</v>
      </c>
      <c r="Z113" s="52">
        <v>0.51786170148163102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3812C-9A30-4946-9301-8E9995D1A639}">
  <dimension ref="A1:BW155"/>
  <sheetViews>
    <sheetView zoomScale="70" zoomScaleNormal="70" workbookViewId="0">
      <selection activeCell="D2" sqref="D2:BI2"/>
    </sheetView>
  </sheetViews>
  <sheetFormatPr baseColWidth="10" defaultRowHeight="15" x14ac:dyDescent="0.25"/>
  <cols>
    <col min="1" max="1" width="17.140625" style="1" customWidth="1"/>
    <col min="2" max="16384" width="11.42578125" style="1"/>
  </cols>
  <sheetData>
    <row r="1" spans="1:75" x14ac:dyDescent="0.25">
      <c r="A1" s="33" t="s">
        <v>505</v>
      </c>
      <c r="BJ1" s="62" t="s">
        <v>166</v>
      </c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</row>
    <row r="2" spans="1:75" x14ac:dyDescent="0.25">
      <c r="A2" s="3" t="s">
        <v>639</v>
      </c>
      <c r="D2" s="1">
        <v>3</v>
      </c>
      <c r="E2" s="60">
        <v>3</v>
      </c>
      <c r="F2" s="60">
        <v>3</v>
      </c>
      <c r="G2" s="60">
        <v>3</v>
      </c>
      <c r="H2" s="60">
        <v>3</v>
      </c>
      <c r="I2" s="60">
        <v>3</v>
      </c>
      <c r="J2" s="60">
        <v>3</v>
      </c>
      <c r="K2" s="60">
        <v>3</v>
      </c>
      <c r="L2" s="60">
        <v>3</v>
      </c>
      <c r="M2" s="60">
        <v>3</v>
      </c>
      <c r="N2" s="60">
        <v>3</v>
      </c>
      <c r="O2" s="60">
        <v>3</v>
      </c>
      <c r="P2" s="60">
        <v>3</v>
      </c>
      <c r="Q2" s="60">
        <v>3</v>
      </c>
      <c r="R2" s="60">
        <v>3</v>
      </c>
      <c r="S2" s="60">
        <v>3</v>
      </c>
      <c r="T2" s="60">
        <v>3</v>
      </c>
      <c r="U2" s="60">
        <v>3</v>
      </c>
      <c r="V2" s="60">
        <v>3</v>
      </c>
      <c r="W2" s="60">
        <v>3</v>
      </c>
      <c r="X2" s="60">
        <v>3</v>
      </c>
      <c r="Y2" s="60">
        <v>3</v>
      </c>
      <c r="Z2" s="60">
        <v>3</v>
      </c>
      <c r="AA2" s="60">
        <v>3</v>
      </c>
      <c r="AB2" s="60">
        <v>3</v>
      </c>
      <c r="AC2" s="60">
        <v>3</v>
      </c>
      <c r="AD2" s="60">
        <v>3</v>
      </c>
      <c r="AE2" s="60">
        <v>3</v>
      </c>
      <c r="AF2" s="60">
        <v>3</v>
      </c>
      <c r="AG2" s="60">
        <v>3</v>
      </c>
      <c r="AH2" s="60">
        <v>3</v>
      </c>
      <c r="AI2" s="60">
        <v>3</v>
      </c>
      <c r="AJ2" s="60">
        <v>3</v>
      </c>
      <c r="AK2" s="60">
        <v>3</v>
      </c>
      <c r="AL2" s="60">
        <v>3</v>
      </c>
      <c r="AM2" s="60">
        <v>3</v>
      </c>
      <c r="AN2" s="60">
        <v>3</v>
      </c>
      <c r="AO2" s="60">
        <v>3</v>
      </c>
      <c r="AP2" s="60">
        <v>3</v>
      </c>
      <c r="AQ2" s="60">
        <v>3</v>
      </c>
      <c r="AR2" s="60">
        <v>3</v>
      </c>
      <c r="AS2" s="60">
        <v>3</v>
      </c>
      <c r="AT2" s="60">
        <v>3</v>
      </c>
      <c r="AU2" s="60">
        <v>3</v>
      </c>
      <c r="AV2" s="60">
        <v>3</v>
      </c>
      <c r="AW2" s="60">
        <v>3</v>
      </c>
      <c r="AX2" s="60">
        <v>3</v>
      </c>
      <c r="AY2" s="60">
        <v>3</v>
      </c>
      <c r="AZ2" s="60">
        <v>3</v>
      </c>
      <c r="BA2" s="60">
        <v>3</v>
      </c>
      <c r="BB2" s="60">
        <v>3</v>
      </c>
      <c r="BC2" s="60">
        <v>3</v>
      </c>
      <c r="BD2" s="60">
        <v>3</v>
      </c>
      <c r="BE2" s="60">
        <v>3</v>
      </c>
      <c r="BF2" s="60">
        <v>3</v>
      </c>
      <c r="BG2" s="60">
        <v>3</v>
      </c>
      <c r="BH2" s="60">
        <v>3</v>
      </c>
      <c r="BI2" s="60">
        <v>3</v>
      </c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</row>
    <row r="3" spans="1:75" ht="15.75" thickBot="1" x14ac:dyDescent="0.3">
      <c r="A3" s="20" t="s">
        <v>167</v>
      </c>
      <c r="B3" s="20" t="s">
        <v>9</v>
      </c>
      <c r="C3" s="20" t="s">
        <v>168</v>
      </c>
      <c r="D3" s="55" t="s">
        <v>169</v>
      </c>
      <c r="E3" s="55" t="s">
        <v>170</v>
      </c>
      <c r="F3" s="55" t="s">
        <v>171</v>
      </c>
      <c r="G3" s="55" t="s">
        <v>172</v>
      </c>
      <c r="H3" s="55" t="s">
        <v>173</v>
      </c>
      <c r="I3" s="55" t="s">
        <v>174</v>
      </c>
      <c r="J3" s="55" t="s">
        <v>175</v>
      </c>
      <c r="K3" s="55" t="s">
        <v>176</v>
      </c>
      <c r="L3" s="55" t="s">
        <v>177</v>
      </c>
      <c r="M3" s="55" t="s">
        <v>178</v>
      </c>
      <c r="N3" s="55" t="s">
        <v>179</v>
      </c>
      <c r="O3" s="55" t="s">
        <v>180</v>
      </c>
      <c r="P3" s="55" t="s">
        <v>181</v>
      </c>
      <c r="Q3" s="55" t="s">
        <v>182</v>
      </c>
      <c r="R3" s="55" t="s">
        <v>183</v>
      </c>
      <c r="S3" s="55" t="s">
        <v>184</v>
      </c>
      <c r="T3" s="55" t="s">
        <v>185</v>
      </c>
      <c r="U3" s="55" t="s">
        <v>186</v>
      </c>
      <c r="V3" s="55" t="s">
        <v>187</v>
      </c>
      <c r="W3" s="55" t="s">
        <v>188</v>
      </c>
      <c r="X3" s="55" t="s">
        <v>189</v>
      </c>
      <c r="Y3" s="55" t="s">
        <v>190</v>
      </c>
      <c r="Z3" s="55" t="s">
        <v>191</v>
      </c>
      <c r="AA3" s="55" t="s">
        <v>192</v>
      </c>
      <c r="AB3" s="55" t="s">
        <v>193</v>
      </c>
      <c r="AC3" s="55" t="s">
        <v>194</v>
      </c>
      <c r="AD3" s="55" t="s">
        <v>195</v>
      </c>
      <c r="AE3" s="55" t="s">
        <v>196</v>
      </c>
      <c r="AF3" s="55" t="s">
        <v>197</v>
      </c>
      <c r="AG3" s="55" t="s">
        <v>198</v>
      </c>
      <c r="AH3" s="55" t="s">
        <v>199</v>
      </c>
      <c r="AI3" s="55" t="s">
        <v>200</v>
      </c>
      <c r="AJ3" s="55" t="s">
        <v>201</v>
      </c>
      <c r="AK3" s="55" t="s">
        <v>202</v>
      </c>
      <c r="AL3" s="55" t="s">
        <v>203</v>
      </c>
      <c r="AM3" s="55" t="s">
        <v>204</v>
      </c>
      <c r="AN3" s="55" t="s">
        <v>205</v>
      </c>
      <c r="AO3" s="55" t="s">
        <v>206</v>
      </c>
      <c r="AP3" s="55" t="s">
        <v>207</v>
      </c>
      <c r="AQ3" s="55" t="s">
        <v>208</v>
      </c>
      <c r="AR3" s="55" t="s">
        <v>209</v>
      </c>
      <c r="AS3" s="55" t="s">
        <v>210</v>
      </c>
      <c r="AT3" s="55" t="s">
        <v>211</v>
      </c>
      <c r="AU3" s="55" t="s">
        <v>212</v>
      </c>
      <c r="AV3" s="55" t="s">
        <v>213</v>
      </c>
      <c r="AW3" s="55" t="s">
        <v>214</v>
      </c>
      <c r="AX3" s="55" t="s">
        <v>215</v>
      </c>
      <c r="AY3" s="55" t="s">
        <v>216</v>
      </c>
      <c r="AZ3" s="55" t="s">
        <v>217</v>
      </c>
      <c r="BA3" s="55" t="s">
        <v>218</v>
      </c>
      <c r="BB3" s="55" t="s">
        <v>219</v>
      </c>
      <c r="BC3" s="55" t="s">
        <v>220</v>
      </c>
      <c r="BD3" s="55" t="s">
        <v>221</v>
      </c>
      <c r="BE3" s="55" t="s">
        <v>222</v>
      </c>
      <c r="BF3" s="55" t="s">
        <v>223</v>
      </c>
      <c r="BG3" s="55" t="s">
        <v>224</v>
      </c>
      <c r="BH3" s="55" t="s">
        <v>225</v>
      </c>
      <c r="BI3" s="55" t="s">
        <v>226</v>
      </c>
      <c r="BJ3" s="56" t="s">
        <v>227</v>
      </c>
      <c r="BK3" s="56" t="s">
        <v>228</v>
      </c>
      <c r="BL3" s="56" t="s">
        <v>229</v>
      </c>
      <c r="BM3" s="56" t="s">
        <v>230</v>
      </c>
      <c r="BN3" s="56" t="s">
        <v>231</v>
      </c>
      <c r="BO3" s="56" t="s">
        <v>232</v>
      </c>
      <c r="BP3" s="56" t="s">
        <v>233</v>
      </c>
      <c r="BQ3" s="56" t="s">
        <v>234</v>
      </c>
      <c r="BR3" s="56" t="s">
        <v>235</v>
      </c>
      <c r="BS3" s="56" t="s">
        <v>236</v>
      </c>
      <c r="BT3" s="56" t="s">
        <v>237</v>
      </c>
      <c r="BU3" s="56" t="s">
        <v>238</v>
      </c>
      <c r="BV3" s="56" t="s">
        <v>239</v>
      </c>
      <c r="BW3" s="56" t="s">
        <v>240</v>
      </c>
    </row>
    <row r="4" spans="1:75" x14ac:dyDescent="0.25">
      <c r="A4" s="42">
        <v>1</v>
      </c>
      <c r="B4" s="1" t="s">
        <v>241</v>
      </c>
      <c r="C4" s="1" t="s">
        <v>242</v>
      </c>
      <c r="D4" s="43">
        <v>14.769318875804601</v>
      </c>
      <c r="E4" s="43">
        <v>-0.81365525698553598</v>
      </c>
      <c r="F4" s="43">
        <v>14.6337661251737</v>
      </c>
      <c r="G4" s="43">
        <v>1371.8153897023001</v>
      </c>
      <c r="H4" s="43">
        <v>6423.1471713213004</v>
      </c>
      <c r="I4" s="43">
        <v>8621.1954020312496</v>
      </c>
      <c r="J4" s="43">
        <v>8051.7671620512201</v>
      </c>
      <c r="K4" s="43">
        <v>3366.1725078500699</v>
      </c>
      <c r="L4" s="43">
        <v>15066.1032292043</v>
      </c>
      <c r="M4" s="43">
        <v>128865.82772567699</v>
      </c>
      <c r="N4" s="43">
        <v>2436.6731530984598</v>
      </c>
      <c r="O4" s="43">
        <v>916.64691948771497</v>
      </c>
      <c r="P4" s="43">
        <v>65.420286413391196</v>
      </c>
      <c r="Q4" s="43">
        <v>656.07904515281405</v>
      </c>
      <c r="R4" s="43">
        <v>400997.71102382499</v>
      </c>
      <c r="S4" s="43">
        <v>389218</v>
      </c>
      <c r="T4" s="43">
        <v>5.1397297677136402</v>
      </c>
      <c r="U4" s="43">
        <v>6559.6565438891803</v>
      </c>
      <c r="V4" s="43">
        <v>6667.4107816814103</v>
      </c>
      <c r="W4" s="43">
        <v>65.879685720246897</v>
      </c>
      <c r="X4" s="43">
        <v>483.32857027844699</v>
      </c>
      <c r="Y4" s="43">
        <v>14872.6972960148</v>
      </c>
      <c r="Z4" s="43">
        <v>10177.2956917637</v>
      </c>
      <c r="AA4" s="43">
        <v>5.7640915657924703</v>
      </c>
      <c r="AB4" s="43">
        <v>26.357126561447298</v>
      </c>
      <c r="AC4" s="43">
        <v>33.674338145601403</v>
      </c>
      <c r="AD4" s="43">
        <v>45.8587153822631</v>
      </c>
      <c r="AE4" s="43">
        <v>75.846170487499606</v>
      </c>
      <c r="AF4" s="43">
        <v>88.257081877703001</v>
      </c>
      <c r="AG4" s="43">
        <v>8.3145513727100298</v>
      </c>
      <c r="AH4" s="43">
        <v>16.150407035369099</v>
      </c>
      <c r="AI4" s="43">
        <v>992.23817398083997</v>
      </c>
      <c r="AJ4" s="43">
        <v>96.492878907134397</v>
      </c>
      <c r="AK4" s="43">
        <f>AI4/AJ4</f>
        <v>10.28301969242496</v>
      </c>
      <c r="AL4" s="43">
        <v>7.1141083841555997</v>
      </c>
      <c r="AM4" s="43">
        <v>2.0415553943796101</v>
      </c>
      <c r="AN4" s="43">
        <v>0.95111957245494705</v>
      </c>
      <c r="AO4" s="43">
        <v>0.44226404067199598</v>
      </c>
      <c r="AP4" s="43">
        <v>52.339205325388797</v>
      </c>
      <c r="AQ4" s="43">
        <v>20.569656880818101</v>
      </c>
      <c r="AR4" s="43">
        <v>24.464085779451299</v>
      </c>
      <c r="AS4" s="43">
        <v>296.33997071955702</v>
      </c>
      <c r="AT4" s="43">
        <v>757.85438715727298</v>
      </c>
      <c r="AU4" s="43">
        <v>93.085762865070606</v>
      </c>
      <c r="AV4" s="43">
        <v>410.54375653706302</v>
      </c>
      <c r="AW4" s="43">
        <v>64.128166359074896</v>
      </c>
      <c r="AX4" s="43">
        <v>14.0575862168968</v>
      </c>
      <c r="AY4" s="43">
        <v>42.096416258030501</v>
      </c>
      <c r="AZ4" s="43">
        <v>3.83648776415651</v>
      </c>
      <c r="BA4" s="43">
        <v>13.1861480323367</v>
      </c>
      <c r="BB4" s="43">
        <v>2.4904280017552201</v>
      </c>
      <c r="BC4" s="43">
        <v>6.2101071289331502</v>
      </c>
      <c r="BD4" s="43">
        <v>0.92646204538557997</v>
      </c>
      <c r="BE4" s="43">
        <v>7.2461777061162298</v>
      </c>
      <c r="BF4" s="43">
        <v>0.66588458687063301</v>
      </c>
      <c r="BG4" s="43">
        <v>29.1990263386555</v>
      </c>
      <c r="BH4" s="43">
        <v>10.4119505776931</v>
      </c>
      <c r="BI4" s="43">
        <v>5.1800640186453997</v>
      </c>
      <c r="BJ4" s="44">
        <f t="shared" ref="BJ4:BJ67" si="0">AS4/0.237</f>
        <v>1250.3796232892701</v>
      </c>
      <c r="BK4" s="43">
        <f t="shared" ref="BK4:BK67" si="1">AT4/0.613</f>
        <v>1236.3040573528108</v>
      </c>
      <c r="BL4" s="43">
        <f t="shared" ref="BL4:BL67" si="2">AU4/0.0928</f>
        <v>1003.0793412184333</v>
      </c>
      <c r="BM4" s="43">
        <f t="shared" ref="BM4:BM67" si="3">AV4/0.457</f>
        <v>898.34520029991904</v>
      </c>
      <c r="BN4" s="43">
        <f t="shared" ref="BN4:BN67" si="4">AW4/0.148</f>
        <v>433.29842134510068</v>
      </c>
      <c r="BO4" s="43">
        <f t="shared" ref="BO4:BO67" si="5">AX4/0.0563</f>
        <v>249.690696570103</v>
      </c>
      <c r="BP4" s="43">
        <f t="shared" ref="BP4:BP67" si="6">AY4/0.199</f>
        <v>211.53978019110804</v>
      </c>
      <c r="BQ4" s="43">
        <f t="shared" ref="BQ4:BQ67" si="7">AZ4/0.0361</f>
        <v>106.27389928411385</v>
      </c>
      <c r="BR4" s="43">
        <f t="shared" ref="BR4:BR67" si="8">BA4/0.246</f>
        <v>53.602227773726419</v>
      </c>
      <c r="BS4" s="43">
        <f t="shared" ref="BS4:BS67" si="9">BB4/0.0546</f>
        <v>45.612234464381316</v>
      </c>
      <c r="BT4" s="43">
        <f t="shared" ref="BT4:BT67" si="10">BC4/0.16</f>
        <v>38.813169555832189</v>
      </c>
      <c r="BU4" s="43">
        <f t="shared" ref="BU4:BU67" si="11">BD4/0.0247</f>
        <v>37.508584833424294</v>
      </c>
      <c r="BV4" s="43">
        <f t="shared" ref="BV4:BV67" si="12">BE4/0.161</f>
        <v>45.007314944821303</v>
      </c>
      <c r="BW4" s="45">
        <f t="shared" ref="BW4:BW67" si="13">BF4/0.0246</f>
        <v>27.068479141082641</v>
      </c>
    </row>
    <row r="5" spans="1:75" x14ac:dyDescent="0.25">
      <c r="A5" s="42">
        <v>2</v>
      </c>
      <c r="B5" s="1" t="s">
        <v>243</v>
      </c>
      <c r="C5" s="1" t="s">
        <v>242</v>
      </c>
      <c r="D5" s="43">
        <v>1.9123705327062801</v>
      </c>
      <c r="E5" s="43">
        <v>-0.84331486989458404</v>
      </c>
      <c r="F5" s="43">
        <v>0.87901872617171795</v>
      </c>
      <c r="G5" s="43">
        <v>614.55134403386103</v>
      </c>
      <c r="H5" s="43">
        <v>56.999837838721703</v>
      </c>
      <c r="I5" s="43">
        <v>45.560730450989297</v>
      </c>
      <c r="J5" s="43">
        <v>183.41051638390499</v>
      </c>
      <c r="K5" s="43">
        <v>1178.8907162238099</v>
      </c>
      <c r="L5" s="43">
        <v>1394.5109243208799</v>
      </c>
      <c r="M5" s="43">
        <v>172902.54973077</v>
      </c>
      <c r="N5" s="43">
        <v>467.79163511624301</v>
      </c>
      <c r="O5" s="43">
        <v>389.79211689441303</v>
      </c>
      <c r="P5" s="43">
        <v>47.547156327824503</v>
      </c>
      <c r="Q5" s="43">
        <v>2.0822170874623902</v>
      </c>
      <c r="R5" s="43">
        <v>392311.28620738699</v>
      </c>
      <c r="S5" s="43">
        <v>389218</v>
      </c>
      <c r="T5" s="43">
        <v>0.54477646875694197</v>
      </c>
      <c r="U5" s="43">
        <v>0.72754046486194901</v>
      </c>
      <c r="V5" s="43">
        <v>1.4984976785358E-2</v>
      </c>
      <c r="W5" s="43">
        <v>6.8134255944701696</v>
      </c>
      <c r="X5" s="43">
        <v>263.66215247090599</v>
      </c>
      <c r="Y5" s="43">
        <v>44.840643008640001</v>
      </c>
      <c r="Z5" s="43">
        <v>71.444871303371897</v>
      </c>
      <c r="AA5" s="43">
        <v>8.6705205837984994E-2</v>
      </c>
      <c r="AB5" s="43">
        <v>3.9641101903276001E-2</v>
      </c>
      <c r="AC5" s="43">
        <v>17.5203514673398</v>
      </c>
      <c r="AD5" s="43">
        <v>17.647947414308199</v>
      </c>
      <c r="AE5" s="43">
        <v>1.2416187463711399</v>
      </c>
      <c r="AF5" s="43">
        <v>1.3854521170007099</v>
      </c>
      <c r="AG5" s="43">
        <v>13.494525380132499</v>
      </c>
      <c r="AH5" s="43">
        <v>0.32976599302862603</v>
      </c>
      <c r="AI5" s="43">
        <v>1110.7994935581601</v>
      </c>
      <c r="AJ5" s="43">
        <v>124.48653885686301</v>
      </c>
      <c r="AK5" s="43">
        <f t="shared" ref="AK5:AK68" si="14">AI5/AJ5</f>
        <v>8.9230490602311505</v>
      </c>
      <c r="AL5" s="43">
        <v>0.47567403677148201</v>
      </c>
      <c r="AM5" s="43">
        <v>3.9218524495426003E-2</v>
      </c>
      <c r="AN5" s="43">
        <v>2.6292424395204E-2</v>
      </c>
      <c r="AO5" s="43">
        <v>2.8084531717777E-2</v>
      </c>
      <c r="AP5" s="43">
        <v>32.501642762628798</v>
      </c>
      <c r="AQ5" s="43">
        <v>1.4455235671470299</v>
      </c>
      <c r="AR5" s="43">
        <v>7.1021793508168001</v>
      </c>
      <c r="AS5" s="43">
        <v>531.93603799876905</v>
      </c>
      <c r="AT5" s="43">
        <v>1374.05686738539</v>
      </c>
      <c r="AU5" s="43">
        <v>169.01560458931201</v>
      </c>
      <c r="AV5" s="43">
        <v>722.67815563759905</v>
      </c>
      <c r="AW5" s="43">
        <v>105.427141700438</v>
      </c>
      <c r="AX5" s="43">
        <v>20.846364806110302</v>
      </c>
      <c r="AY5" s="43">
        <v>66.268674777830896</v>
      </c>
      <c r="AZ5" s="43">
        <v>5.6500050024095101</v>
      </c>
      <c r="BA5" s="43">
        <v>25.5401421715776</v>
      </c>
      <c r="BB5" s="43">
        <v>4.1724866697556404</v>
      </c>
      <c r="BC5" s="43">
        <v>10.130226712051901</v>
      </c>
      <c r="BD5" s="43">
        <v>1.2955763904189901</v>
      </c>
      <c r="BE5" s="43">
        <v>7.9725342558851802</v>
      </c>
      <c r="BF5" s="43">
        <v>1.11358057258739</v>
      </c>
      <c r="BG5" s="43">
        <v>116.156695095297</v>
      </c>
      <c r="BH5" s="43">
        <v>11.785124558094401</v>
      </c>
      <c r="BI5" s="43">
        <v>3.25008582782782</v>
      </c>
      <c r="BJ5" s="44">
        <f t="shared" si="0"/>
        <v>2244.4558565348907</v>
      </c>
      <c r="BK5" s="43">
        <f t="shared" si="1"/>
        <v>2241.528331786933</v>
      </c>
      <c r="BL5" s="43">
        <f t="shared" si="2"/>
        <v>1821.2888425572417</v>
      </c>
      <c r="BM5" s="43">
        <f t="shared" si="3"/>
        <v>1581.3526381566719</v>
      </c>
      <c r="BN5" s="43">
        <f t="shared" si="4"/>
        <v>712.34555202998649</v>
      </c>
      <c r="BO5" s="43">
        <f t="shared" si="5"/>
        <v>370.27290952238542</v>
      </c>
      <c r="BP5" s="43">
        <f t="shared" si="6"/>
        <v>333.00841596899949</v>
      </c>
      <c r="BQ5" s="43">
        <f t="shared" si="7"/>
        <v>156.50983386175929</v>
      </c>
      <c r="BR5" s="43">
        <f t="shared" si="8"/>
        <v>103.82171614462439</v>
      </c>
      <c r="BS5" s="43">
        <f t="shared" si="9"/>
        <v>76.419169775744322</v>
      </c>
      <c r="BT5" s="43">
        <f t="shared" si="10"/>
        <v>63.313916950324376</v>
      </c>
      <c r="BU5" s="43">
        <f t="shared" si="11"/>
        <v>52.452485442064379</v>
      </c>
      <c r="BV5" s="43">
        <f t="shared" si="12"/>
        <v>49.518846309845841</v>
      </c>
      <c r="BW5" s="45">
        <f t="shared" si="13"/>
        <v>45.267502950706906</v>
      </c>
    </row>
    <row r="6" spans="1:75" x14ac:dyDescent="0.25">
      <c r="A6" s="42">
        <v>3</v>
      </c>
      <c r="B6" s="1" t="s">
        <v>244</v>
      </c>
      <c r="C6" s="1" t="s">
        <v>242</v>
      </c>
      <c r="D6" s="43">
        <v>1.7754453831935399</v>
      </c>
      <c r="E6" s="43">
        <v>1.95051975988658</v>
      </c>
      <c r="F6" s="43">
        <v>1.46975914953308</v>
      </c>
      <c r="G6" s="43">
        <v>818.64536235097398</v>
      </c>
      <c r="H6" s="43">
        <v>20.4315158283252</v>
      </c>
      <c r="I6" s="43">
        <v>17.187796704955399</v>
      </c>
      <c r="J6" s="43">
        <v>379.62670892310501</v>
      </c>
      <c r="K6" s="43">
        <v>2909.2779712507199</v>
      </c>
      <c r="L6" s="43">
        <v>2642.6303755292602</v>
      </c>
      <c r="M6" s="43">
        <v>170748.306444569</v>
      </c>
      <c r="N6" s="43">
        <v>825.156904538135</v>
      </c>
      <c r="O6" s="43">
        <v>757.14693204546597</v>
      </c>
      <c r="P6" s="43">
        <v>81.000597997040799</v>
      </c>
      <c r="Q6" s="43">
        <v>36.354678248911199</v>
      </c>
      <c r="R6" s="43">
        <v>385370.55844307301</v>
      </c>
      <c r="S6" s="43">
        <v>389218</v>
      </c>
      <c r="T6" s="43">
        <v>0.312360107820988</v>
      </c>
      <c r="U6" s="43">
        <v>1.0991596781117099</v>
      </c>
      <c r="V6" s="43">
        <v>0.84595933323639205</v>
      </c>
      <c r="W6" s="43">
        <v>9.3665634956402002</v>
      </c>
      <c r="X6" s="43">
        <v>197.97915008019001</v>
      </c>
      <c r="Y6" s="43">
        <v>23.619271157261998</v>
      </c>
      <c r="Z6" s="43">
        <v>56.160149235724099</v>
      </c>
      <c r="AA6" s="43">
        <v>0.104884804274456</v>
      </c>
      <c r="AB6" s="43">
        <v>0.124301799709648</v>
      </c>
      <c r="AC6" s="43">
        <v>17.637588113307199</v>
      </c>
      <c r="AD6" s="43">
        <v>17.429147286202198</v>
      </c>
      <c r="AE6" s="43">
        <v>0.60114973429993301</v>
      </c>
      <c r="AF6" s="43">
        <v>1.2161455776494801</v>
      </c>
      <c r="AG6" s="43">
        <v>42.035256323475799</v>
      </c>
      <c r="AH6" s="43">
        <v>2.3877739137569298</v>
      </c>
      <c r="AI6" s="43">
        <v>1024.62418775691</v>
      </c>
      <c r="AJ6" s="43">
        <v>106.016820034213</v>
      </c>
      <c r="AK6" s="43">
        <f t="shared" si="14"/>
        <v>9.6647323266841099</v>
      </c>
      <c r="AL6" s="43">
        <v>1.0060830772179099</v>
      </c>
      <c r="AM6" s="43">
        <v>4.7224804445596E-2</v>
      </c>
      <c r="AN6" s="43">
        <v>4.3782147879374997E-2</v>
      </c>
      <c r="AO6" s="43">
        <v>3.3411644434048003E-2</v>
      </c>
      <c r="AP6" s="43">
        <v>76.054535037420095</v>
      </c>
      <c r="AQ6" s="43">
        <v>68.854715671948</v>
      </c>
      <c r="AR6" s="43">
        <v>28.759909601549499</v>
      </c>
      <c r="AS6" s="43">
        <v>282.72929934074602</v>
      </c>
      <c r="AT6" s="43">
        <v>830.74614667168498</v>
      </c>
      <c r="AU6" s="43">
        <v>104.60116461154701</v>
      </c>
      <c r="AV6" s="43">
        <v>471.87997344013201</v>
      </c>
      <c r="AW6" s="43">
        <v>72.516408777532703</v>
      </c>
      <c r="AX6" s="43">
        <v>16.010932213185299</v>
      </c>
      <c r="AY6" s="43">
        <v>48.485219052812802</v>
      </c>
      <c r="AZ6" s="43">
        <v>4.1586394311040698</v>
      </c>
      <c r="BA6" s="43">
        <v>19.065234588862101</v>
      </c>
      <c r="BB6" s="43">
        <v>3.3370343532314601</v>
      </c>
      <c r="BC6" s="43">
        <v>8.7359170766613001</v>
      </c>
      <c r="BD6" s="43">
        <v>1.0435986080963</v>
      </c>
      <c r="BE6" s="43">
        <v>7.2690757185777199</v>
      </c>
      <c r="BF6" s="43">
        <v>1.09656888838161</v>
      </c>
      <c r="BG6" s="43">
        <v>7.9003700939360497</v>
      </c>
      <c r="BH6" s="43">
        <v>11.4012722472829</v>
      </c>
      <c r="BI6" s="43">
        <v>4.0351040803189901</v>
      </c>
      <c r="BJ6" s="44">
        <f t="shared" si="0"/>
        <v>1192.9506301297301</v>
      </c>
      <c r="BK6" s="43">
        <f t="shared" si="1"/>
        <v>1355.2139423681647</v>
      </c>
      <c r="BL6" s="43">
        <f t="shared" si="2"/>
        <v>1127.1677221071877</v>
      </c>
      <c r="BM6" s="43">
        <f t="shared" si="3"/>
        <v>1032.5601169368315</v>
      </c>
      <c r="BN6" s="43">
        <f t="shared" si="4"/>
        <v>489.97573498332912</v>
      </c>
      <c r="BO6" s="43">
        <f t="shared" si="5"/>
        <v>284.38600733899284</v>
      </c>
      <c r="BP6" s="43">
        <f t="shared" si="6"/>
        <v>243.64431684830552</v>
      </c>
      <c r="BQ6" s="43">
        <f t="shared" si="7"/>
        <v>115.19776817462797</v>
      </c>
      <c r="BR6" s="43">
        <f t="shared" si="8"/>
        <v>77.500953613260577</v>
      </c>
      <c r="BS6" s="43">
        <f t="shared" si="9"/>
        <v>61.117845297279487</v>
      </c>
      <c r="BT6" s="43">
        <f t="shared" si="10"/>
        <v>54.599481729133124</v>
      </c>
      <c r="BU6" s="43">
        <f t="shared" si="11"/>
        <v>42.250955793372469</v>
      </c>
      <c r="BV6" s="43">
        <f t="shared" si="12"/>
        <v>45.149538624706331</v>
      </c>
      <c r="BW6" s="45">
        <f t="shared" si="13"/>
        <v>44.575971072423172</v>
      </c>
    </row>
    <row r="7" spans="1:75" x14ac:dyDescent="0.25">
      <c r="A7" s="42">
        <v>4</v>
      </c>
      <c r="B7" s="1" t="s">
        <v>245</v>
      </c>
      <c r="C7" s="1" t="s">
        <v>242</v>
      </c>
      <c r="D7" s="43">
        <v>-5.5502176545639497</v>
      </c>
      <c r="E7" s="43">
        <v>-0.84979465202530702</v>
      </c>
      <c r="F7" s="43">
        <v>9.8390428795932401</v>
      </c>
      <c r="G7" s="43">
        <v>537.85316924309996</v>
      </c>
      <c r="H7" s="43">
        <v>30.385063540651299</v>
      </c>
      <c r="I7" s="43">
        <v>28.958736707138399</v>
      </c>
      <c r="J7" s="43">
        <v>257.09833756342999</v>
      </c>
      <c r="K7" s="43">
        <v>-13049.2402599285</v>
      </c>
      <c r="L7" s="43">
        <v>-104.61635746237801</v>
      </c>
      <c r="M7" s="43">
        <v>130245.150032808</v>
      </c>
      <c r="N7" s="43">
        <v>760.05228081835196</v>
      </c>
      <c r="O7" s="43">
        <v>621.14318465221504</v>
      </c>
      <c r="P7" s="43">
        <v>228.73414157440999</v>
      </c>
      <c r="Q7" s="43">
        <v>223.70523628071601</v>
      </c>
      <c r="R7" s="43">
        <v>464418.21300119202</v>
      </c>
      <c r="S7" s="43">
        <v>389218</v>
      </c>
      <c r="T7" s="43">
        <v>2.8064061372358702</v>
      </c>
      <c r="U7" s="43">
        <v>26.989448653230198</v>
      </c>
      <c r="V7" s="43">
        <v>4.7257171472240698</v>
      </c>
      <c r="W7" s="43">
        <v>6.8245078768146996</v>
      </c>
      <c r="X7" s="43">
        <v>357.47982381842399</v>
      </c>
      <c r="Y7" s="43">
        <v>146.21300327664699</v>
      </c>
      <c r="Z7" s="43">
        <v>857.41378207665298</v>
      </c>
      <c r="AA7" s="43">
        <v>-3.4357666951800002E-3</v>
      </c>
      <c r="AB7" s="43">
        <v>5.5680927662822297</v>
      </c>
      <c r="AC7" s="43">
        <v>8.0429381274753506</v>
      </c>
      <c r="AD7" s="43">
        <v>2.6715857339466602</v>
      </c>
      <c r="AE7" s="43">
        <v>0.42818777852595002</v>
      </c>
      <c r="AF7" s="43">
        <v>11.8916002215635</v>
      </c>
      <c r="AG7" s="43">
        <v>15.9847131766975</v>
      </c>
      <c r="AH7" s="43">
        <v>-1.25519238576251</v>
      </c>
      <c r="AI7" s="43">
        <v>1040.1856092165499</v>
      </c>
      <c r="AJ7" s="43">
        <v>137.74721186639499</v>
      </c>
      <c r="AK7" s="43">
        <f t="shared" si="14"/>
        <v>7.5514095357912288</v>
      </c>
      <c r="AL7" s="43">
        <v>0.63480370677716302</v>
      </c>
      <c r="AM7" s="43">
        <v>-0.15338743385619999</v>
      </c>
      <c r="AN7" s="43">
        <v>0.262424544123115</v>
      </c>
      <c r="AO7" s="43">
        <v>-2.9508440386228001E-2</v>
      </c>
      <c r="AP7" s="43">
        <v>40.412621456823402</v>
      </c>
      <c r="AQ7" s="43">
        <v>89.506343406490998</v>
      </c>
      <c r="AR7" s="43">
        <v>7.5426440508778896</v>
      </c>
      <c r="AS7" s="43">
        <v>536.456905299916</v>
      </c>
      <c r="AT7" s="43">
        <v>1495.33060126844</v>
      </c>
      <c r="AU7" s="43">
        <v>198.14711484598999</v>
      </c>
      <c r="AV7" s="43">
        <v>809.59083245717295</v>
      </c>
      <c r="AW7" s="43">
        <v>109.99329642996</v>
      </c>
      <c r="AX7" s="43">
        <v>25.5101577598045</v>
      </c>
      <c r="AY7" s="43">
        <v>71.871390209895296</v>
      </c>
      <c r="AZ7" s="43">
        <v>5.6740091315051897</v>
      </c>
      <c r="BA7" s="43">
        <v>25.727139754454999</v>
      </c>
      <c r="BB7" s="43">
        <v>4.7362295457680403</v>
      </c>
      <c r="BC7" s="43">
        <v>9.0369475061819706</v>
      </c>
      <c r="BD7" s="43">
        <v>1.2789485491015899</v>
      </c>
      <c r="BE7" s="43">
        <v>5.6712546248445097</v>
      </c>
      <c r="BF7" s="43">
        <v>1.38210227706438</v>
      </c>
      <c r="BG7" s="43">
        <v>10.303601845260401</v>
      </c>
      <c r="BH7" s="43">
        <v>13.4940423300843</v>
      </c>
      <c r="BI7" s="43">
        <v>3.6826794385791799</v>
      </c>
      <c r="BJ7" s="44">
        <f t="shared" si="0"/>
        <v>2263.531245991207</v>
      </c>
      <c r="BK7" s="43">
        <f t="shared" si="1"/>
        <v>2439.3647655276345</v>
      </c>
      <c r="BL7" s="43">
        <f t="shared" si="2"/>
        <v>2135.2059789438576</v>
      </c>
      <c r="BM7" s="43">
        <f t="shared" si="3"/>
        <v>1771.533550234514</v>
      </c>
      <c r="BN7" s="43">
        <f t="shared" si="4"/>
        <v>743.19794885108115</v>
      </c>
      <c r="BO7" s="43">
        <f t="shared" si="5"/>
        <v>453.11115026295732</v>
      </c>
      <c r="BP7" s="43">
        <f t="shared" si="6"/>
        <v>361.16276487384567</v>
      </c>
      <c r="BQ7" s="43">
        <f t="shared" si="7"/>
        <v>157.17476818573934</v>
      </c>
      <c r="BR7" s="43">
        <f t="shared" si="8"/>
        <v>104.58186892054877</v>
      </c>
      <c r="BS7" s="43">
        <f t="shared" si="9"/>
        <v>86.744130874872525</v>
      </c>
      <c r="BT7" s="43">
        <f t="shared" si="10"/>
        <v>56.480921913637317</v>
      </c>
      <c r="BU7" s="43">
        <f t="shared" si="11"/>
        <v>51.779293485894328</v>
      </c>
      <c r="BV7" s="43">
        <f t="shared" si="12"/>
        <v>35.225184005245403</v>
      </c>
      <c r="BW7" s="45">
        <f t="shared" si="13"/>
        <v>56.183019392860977</v>
      </c>
    </row>
    <row r="8" spans="1:75" x14ac:dyDescent="0.25">
      <c r="A8" s="42">
        <v>5</v>
      </c>
      <c r="B8" s="1" t="s">
        <v>246</v>
      </c>
      <c r="C8" s="1" t="s">
        <v>242</v>
      </c>
      <c r="D8" s="43">
        <v>0.18563543451817799</v>
      </c>
      <c r="E8" s="43">
        <v>0.60631525163131195</v>
      </c>
      <c r="F8" s="43">
        <v>0.53959398335042796</v>
      </c>
      <c r="G8" s="43">
        <v>675.84421615234896</v>
      </c>
      <c r="H8" s="43">
        <v>119.28343567978099</v>
      </c>
      <c r="I8" s="43">
        <v>96.561402549494204</v>
      </c>
      <c r="J8" s="43">
        <v>54.542982056717001</v>
      </c>
      <c r="K8" s="43">
        <v>814.21007185423798</v>
      </c>
      <c r="L8" s="43">
        <v>1099.06996728023</v>
      </c>
      <c r="M8" s="43">
        <v>174921.26200843399</v>
      </c>
      <c r="N8" s="43">
        <v>420.064519048855</v>
      </c>
      <c r="O8" s="43">
        <v>412.67816186152999</v>
      </c>
      <c r="P8" s="43">
        <v>120.60269560740301</v>
      </c>
      <c r="Q8" s="43">
        <v>2.77662598182151</v>
      </c>
      <c r="R8" s="43">
        <v>394462.256849033</v>
      </c>
      <c r="S8" s="43">
        <v>389218</v>
      </c>
      <c r="T8" s="43">
        <v>0.42427003416892001</v>
      </c>
      <c r="U8" s="43">
        <v>0.74868905425558296</v>
      </c>
      <c r="V8" s="43">
        <v>0.56725305466119602</v>
      </c>
      <c r="W8" s="43">
        <v>6.9911796957533303</v>
      </c>
      <c r="X8" s="43">
        <v>371.14362248252098</v>
      </c>
      <c r="Y8" s="43">
        <v>84.002819910497905</v>
      </c>
      <c r="Z8" s="43">
        <v>128.617310384576</v>
      </c>
      <c r="AA8" s="43">
        <v>0.13444723300750699</v>
      </c>
      <c r="AB8" s="43">
        <v>4.1930315448165001E-2</v>
      </c>
      <c r="AC8" s="43">
        <v>0.96344213087461295</v>
      </c>
      <c r="AD8" s="43">
        <v>0.99707490581806502</v>
      </c>
      <c r="AE8" s="43">
        <v>1.3076832252524599</v>
      </c>
      <c r="AF8" s="43">
        <v>1.43679504522251</v>
      </c>
      <c r="AG8" s="43">
        <v>8.4858728331580995</v>
      </c>
      <c r="AH8" s="43">
        <v>1.39427317638312</v>
      </c>
      <c r="AI8" s="43">
        <v>1289.0351925105099</v>
      </c>
      <c r="AJ8" s="43">
        <v>129.241006464317</v>
      </c>
      <c r="AK8" s="43">
        <f t="shared" si="14"/>
        <v>9.9738869866075213</v>
      </c>
      <c r="AL8" s="43">
        <v>0.337865295096475</v>
      </c>
      <c r="AM8" s="43">
        <v>4.3736529015670003E-3</v>
      </c>
      <c r="AN8" s="43">
        <v>4.0004740279669999E-2</v>
      </c>
      <c r="AO8" s="43">
        <v>1.2237953930685001E-2</v>
      </c>
      <c r="AP8" s="43">
        <v>49.579566542063397</v>
      </c>
      <c r="AQ8" s="43">
        <v>3.5624251305054102</v>
      </c>
      <c r="AR8" s="43">
        <v>11.4809651323068</v>
      </c>
      <c r="AS8" s="43">
        <v>753.76122294797506</v>
      </c>
      <c r="AT8" s="43">
        <v>1866.28500447487</v>
      </c>
      <c r="AU8" s="43">
        <v>222.47679525733099</v>
      </c>
      <c r="AV8" s="43">
        <v>930.33129778423904</v>
      </c>
      <c r="AW8" s="43">
        <v>131.04331538608201</v>
      </c>
      <c r="AX8" s="43">
        <v>24.022866506402</v>
      </c>
      <c r="AY8" s="43">
        <v>77.160227137208196</v>
      </c>
      <c r="AZ8" s="43">
        <v>6.4009058896803896</v>
      </c>
      <c r="BA8" s="43">
        <v>28.4856082017156</v>
      </c>
      <c r="BB8" s="43">
        <v>4.3306148659131898</v>
      </c>
      <c r="BC8" s="43">
        <v>10.2720596987114</v>
      </c>
      <c r="BD8" s="43">
        <v>1.15529920502405</v>
      </c>
      <c r="BE8" s="43">
        <v>6.8879301225135698</v>
      </c>
      <c r="BF8" s="43">
        <v>0.883782123078104</v>
      </c>
      <c r="BG8" s="43">
        <v>6.9188813166512899</v>
      </c>
      <c r="BH8" s="43">
        <v>9.1178724856147202</v>
      </c>
      <c r="BI8" s="43">
        <v>2.53788388767898</v>
      </c>
      <c r="BJ8" s="44">
        <f t="shared" si="0"/>
        <v>3180.4271010463085</v>
      </c>
      <c r="BK8" s="43">
        <f t="shared" si="1"/>
        <v>3044.5106108888581</v>
      </c>
      <c r="BL8" s="43">
        <f t="shared" si="2"/>
        <v>2397.3792592384807</v>
      </c>
      <c r="BM8" s="43">
        <f t="shared" si="3"/>
        <v>2035.7358813659496</v>
      </c>
      <c r="BN8" s="43">
        <f t="shared" si="4"/>
        <v>885.42780666271631</v>
      </c>
      <c r="BO8" s="43">
        <f t="shared" si="5"/>
        <v>426.693898870373</v>
      </c>
      <c r="BP8" s="43">
        <f t="shared" si="6"/>
        <v>387.73983486034268</v>
      </c>
      <c r="BQ8" s="43">
        <f t="shared" si="7"/>
        <v>177.31041245652048</v>
      </c>
      <c r="BR8" s="43">
        <f t="shared" si="8"/>
        <v>115.79515529152683</v>
      </c>
      <c r="BS8" s="43">
        <f t="shared" si="9"/>
        <v>79.315290584490654</v>
      </c>
      <c r="BT8" s="43">
        <f t="shared" si="10"/>
        <v>64.200373116946253</v>
      </c>
      <c r="BU8" s="43">
        <f t="shared" si="11"/>
        <v>46.773247166965589</v>
      </c>
      <c r="BV8" s="43">
        <f t="shared" si="12"/>
        <v>42.782174673997325</v>
      </c>
      <c r="BW8" s="45">
        <f t="shared" si="13"/>
        <v>35.926102564150568</v>
      </c>
    </row>
    <row r="9" spans="1:75" x14ac:dyDescent="0.25">
      <c r="A9" s="42">
        <v>6</v>
      </c>
      <c r="B9" s="1" t="s">
        <v>247</v>
      </c>
      <c r="C9" s="1" t="s">
        <v>242</v>
      </c>
      <c r="D9" s="43">
        <v>20.075037339749901</v>
      </c>
      <c r="E9" s="43">
        <v>6.9065990822507004</v>
      </c>
      <c r="F9" s="43">
        <v>7.2755804198206402</v>
      </c>
      <c r="G9" s="43">
        <v>488.93474564782599</v>
      </c>
      <c r="H9" s="43">
        <v>5183.0793842463299</v>
      </c>
      <c r="I9" s="43">
        <v>4861.2019264784003</v>
      </c>
      <c r="J9" s="43">
        <v>11662.0927718397</v>
      </c>
      <c r="K9" s="43">
        <v>17747.1201413948</v>
      </c>
      <c r="L9" s="43">
        <v>17591.108411389701</v>
      </c>
      <c r="M9" s="43">
        <v>173138.73547124901</v>
      </c>
      <c r="N9" s="43">
        <v>598.08182546774401</v>
      </c>
      <c r="O9" s="43">
        <v>566.056439829949</v>
      </c>
      <c r="P9" s="43">
        <v>141.042587698201</v>
      </c>
      <c r="Q9" s="43">
        <v>12.3618162221041</v>
      </c>
      <c r="R9" s="43">
        <v>389650.426237487</v>
      </c>
      <c r="S9" s="43">
        <v>389218</v>
      </c>
      <c r="T9" s="43">
        <v>3.2156344987054699</v>
      </c>
      <c r="U9" s="43">
        <v>48.924080616001199</v>
      </c>
      <c r="V9" s="43">
        <v>56.0658042195926</v>
      </c>
      <c r="W9" s="43">
        <v>90.240458040322395</v>
      </c>
      <c r="X9" s="43">
        <v>711.70699076396204</v>
      </c>
      <c r="Y9" s="43">
        <v>3888.2452170256802</v>
      </c>
      <c r="Z9" s="43">
        <v>2924.37615356878</v>
      </c>
      <c r="AA9" s="43">
        <v>15.5292694788532</v>
      </c>
      <c r="AB9" s="43">
        <v>21.3773527542347</v>
      </c>
      <c r="AC9" s="43">
        <v>23.003048510349501</v>
      </c>
      <c r="AD9" s="43">
        <v>22.6734999285129</v>
      </c>
      <c r="AE9" s="43">
        <v>40.124649201662798</v>
      </c>
      <c r="AF9" s="43">
        <v>38.619340861435802</v>
      </c>
      <c r="AG9" s="43">
        <v>99.788961957724098</v>
      </c>
      <c r="AH9" s="43">
        <v>0.632990075467324</v>
      </c>
      <c r="AI9" s="43">
        <v>1779.17308966062</v>
      </c>
      <c r="AJ9" s="43">
        <v>46.487261514308301</v>
      </c>
      <c r="AK9" s="43">
        <f t="shared" si="14"/>
        <v>38.27227140736197</v>
      </c>
      <c r="AL9" s="43">
        <v>6.7000762216769099</v>
      </c>
      <c r="AM9" s="43">
        <v>1.2250114078820999</v>
      </c>
      <c r="AN9" s="43">
        <v>1.49374443840888</v>
      </c>
      <c r="AO9" s="43">
        <v>0.21535737097632299</v>
      </c>
      <c r="AP9" s="43">
        <v>55.656864677932901</v>
      </c>
      <c r="AQ9" s="43">
        <v>21.167373430316701</v>
      </c>
      <c r="AR9" s="43">
        <v>25.7942506552731</v>
      </c>
      <c r="AS9" s="43">
        <v>460.29201770362698</v>
      </c>
      <c r="AT9" s="43">
        <v>1941.5822180979101</v>
      </c>
      <c r="AU9" s="43">
        <v>86.144272930785704</v>
      </c>
      <c r="AV9" s="43">
        <v>271.75918723469499</v>
      </c>
      <c r="AW9" s="43">
        <v>31.1542731419494</v>
      </c>
      <c r="AX9" s="43">
        <v>9.8263664172591305</v>
      </c>
      <c r="AY9" s="43">
        <v>21.925491860081902</v>
      </c>
      <c r="AZ9" s="43">
        <v>1.6239832211704399</v>
      </c>
      <c r="BA9" s="43">
        <v>7.6454588200306102</v>
      </c>
      <c r="BB9" s="43">
        <v>1.4303718015139999</v>
      </c>
      <c r="BC9" s="43">
        <v>3.91348213527339</v>
      </c>
      <c r="BD9" s="43">
        <v>0.50847563715917499</v>
      </c>
      <c r="BE9" s="43">
        <v>3.2959610117742502</v>
      </c>
      <c r="BF9" s="43">
        <v>0.53684901605389501</v>
      </c>
      <c r="BG9" s="43">
        <v>49.891780346957098</v>
      </c>
      <c r="BH9" s="43">
        <v>41.497064255330201</v>
      </c>
      <c r="BI9" s="43">
        <v>7.9538003597121403</v>
      </c>
      <c r="BJ9" s="44">
        <f t="shared" si="0"/>
        <v>1942.1604122515907</v>
      </c>
      <c r="BK9" s="43">
        <f t="shared" si="1"/>
        <v>3167.3445645969168</v>
      </c>
      <c r="BL9" s="43">
        <f t="shared" si="2"/>
        <v>928.27880313346668</v>
      </c>
      <c r="BM9" s="43">
        <f t="shared" si="3"/>
        <v>594.65905302996714</v>
      </c>
      <c r="BN9" s="43">
        <f t="shared" si="4"/>
        <v>210.50184555371217</v>
      </c>
      <c r="BO9" s="43">
        <f t="shared" si="5"/>
        <v>174.53581558186733</v>
      </c>
      <c r="BP9" s="43">
        <f t="shared" si="6"/>
        <v>110.17835105568794</v>
      </c>
      <c r="BQ9" s="43">
        <f t="shared" si="7"/>
        <v>44.985684796965096</v>
      </c>
      <c r="BR9" s="43">
        <f t="shared" si="8"/>
        <v>31.079100894433374</v>
      </c>
      <c r="BS9" s="43">
        <f t="shared" si="9"/>
        <v>26.19728574201465</v>
      </c>
      <c r="BT9" s="43">
        <f t="shared" si="10"/>
        <v>24.459263345458687</v>
      </c>
      <c r="BU9" s="43">
        <f t="shared" si="11"/>
        <v>20.586058184581983</v>
      </c>
      <c r="BV9" s="43">
        <f t="shared" si="12"/>
        <v>20.471807526548137</v>
      </c>
      <c r="BW9" s="45">
        <f t="shared" si="13"/>
        <v>21.823130733898171</v>
      </c>
    </row>
    <row r="10" spans="1:75" x14ac:dyDescent="0.25">
      <c r="A10" s="42">
        <v>7</v>
      </c>
      <c r="B10" s="1" t="s">
        <v>248</v>
      </c>
      <c r="C10" s="1" t="s">
        <v>242</v>
      </c>
      <c r="D10" s="43">
        <v>2.16656866182409</v>
      </c>
      <c r="E10" s="43">
        <v>2.3108105074176</v>
      </c>
      <c r="F10" s="43">
        <v>1.8829388547791699</v>
      </c>
      <c r="G10" s="43">
        <v>310.45740915469202</v>
      </c>
      <c r="H10" s="43">
        <v>20.451784745442701</v>
      </c>
      <c r="I10" s="43">
        <v>12.9805494722067</v>
      </c>
      <c r="J10" s="43">
        <v>217.87528491925499</v>
      </c>
      <c r="K10" s="43">
        <v>1542.69055642999</v>
      </c>
      <c r="L10" s="43">
        <v>1070.70847626361</v>
      </c>
      <c r="M10" s="43">
        <v>171062.761775658</v>
      </c>
      <c r="N10" s="43">
        <v>280.10992378811198</v>
      </c>
      <c r="O10" s="43">
        <v>347.318425614955</v>
      </c>
      <c r="P10" s="43">
        <v>92.099828653915196</v>
      </c>
      <c r="Q10" s="43">
        <v>42.555986076580403</v>
      </c>
      <c r="R10" s="43">
        <v>389954.62410197599</v>
      </c>
      <c r="S10" s="43">
        <v>389218</v>
      </c>
      <c r="T10" s="43">
        <v>0.29925137096343202</v>
      </c>
      <c r="U10" s="43">
        <v>2.8758703078013799</v>
      </c>
      <c r="V10" s="43">
        <v>1.5651367713714199</v>
      </c>
      <c r="W10" s="43">
        <v>6.6717811154434798</v>
      </c>
      <c r="X10" s="43">
        <v>195.414830253601</v>
      </c>
      <c r="Y10" s="43">
        <v>37.773183101169103</v>
      </c>
      <c r="Z10" s="43">
        <v>58.514929466322599</v>
      </c>
      <c r="AA10" s="43">
        <v>7.5997125982558006E-2</v>
      </c>
      <c r="AB10" s="43">
        <v>0.19974376625916301</v>
      </c>
      <c r="AC10" s="43">
        <v>2.2748070408804701</v>
      </c>
      <c r="AD10" s="43">
        <v>2.8347270997454501</v>
      </c>
      <c r="AE10" s="43">
        <v>1.3515442497287</v>
      </c>
      <c r="AF10" s="43">
        <v>2.13366065419291</v>
      </c>
      <c r="AG10" s="43">
        <v>132.462162197536</v>
      </c>
      <c r="AH10" s="43">
        <v>1.0562521922925601</v>
      </c>
      <c r="AI10" s="43">
        <v>1055.95607655663</v>
      </c>
      <c r="AJ10" s="43">
        <v>83.452062595232505</v>
      </c>
      <c r="AK10" s="43">
        <f t="shared" si="14"/>
        <v>12.653444908585822</v>
      </c>
      <c r="AL10" s="43">
        <v>1.7510432218001699</v>
      </c>
      <c r="AM10" s="43">
        <v>2.3531871214778E-2</v>
      </c>
      <c r="AN10" s="43">
        <v>4.2185291684809001E-2</v>
      </c>
      <c r="AO10" s="43">
        <v>4.0247255414505002E-2</v>
      </c>
      <c r="AP10" s="43">
        <v>33.347916296906597</v>
      </c>
      <c r="AQ10" s="43">
        <v>25.887062060681501</v>
      </c>
      <c r="AR10" s="43">
        <v>28.527421634125801</v>
      </c>
      <c r="AS10" s="43">
        <v>236.14961834541199</v>
      </c>
      <c r="AT10" s="43">
        <v>634.86851521359199</v>
      </c>
      <c r="AU10" s="43">
        <v>80.195622212850296</v>
      </c>
      <c r="AV10" s="43">
        <v>370.06027022577803</v>
      </c>
      <c r="AW10" s="43">
        <v>54.6474559977</v>
      </c>
      <c r="AX10" s="43">
        <v>16.017967908941699</v>
      </c>
      <c r="AY10" s="43">
        <v>37.575894180318301</v>
      </c>
      <c r="AZ10" s="43">
        <v>3.2375441489315402</v>
      </c>
      <c r="BA10" s="43">
        <v>15.231308078764901</v>
      </c>
      <c r="BB10" s="43">
        <v>2.6612732813670501</v>
      </c>
      <c r="BC10" s="43">
        <v>7.3239432998628704</v>
      </c>
      <c r="BD10" s="43">
        <v>0.94335338309338002</v>
      </c>
      <c r="BE10" s="43">
        <v>5.9811331638762004</v>
      </c>
      <c r="BF10" s="43">
        <v>1.00666555504618</v>
      </c>
      <c r="BG10" s="43">
        <v>6.7636769918068298</v>
      </c>
      <c r="BH10" s="43">
        <v>9.0371985680848805</v>
      </c>
      <c r="BI10" s="43">
        <v>3.7665504614312302</v>
      </c>
      <c r="BJ10" s="44">
        <f t="shared" si="0"/>
        <v>996.41189175279328</v>
      </c>
      <c r="BK10" s="43">
        <f t="shared" si="1"/>
        <v>1035.6745762048809</v>
      </c>
      <c r="BL10" s="43">
        <f t="shared" si="2"/>
        <v>864.176963500542</v>
      </c>
      <c r="BM10" s="43">
        <f t="shared" si="3"/>
        <v>809.75989108485339</v>
      </c>
      <c r="BN10" s="43">
        <f t="shared" si="4"/>
        <v>369.23956755202704</v>
      </c>
      <c r="BO10" s="43">
        <f t="shared" si="5"/>
        <v>284.5109752920373</v>
      </c>
      <c r="BP10" s="43">
        <f t="shared" si="6"/>
        <v>188.82358884582061</v>
      </c>
      <c r="BQ10" s="43">
        <f t="shared" si="7"/>
        <v>89.682663405305817</v>
      </c>
      <c r="BR10" s="43">
        <f t="shared" si="8"/>
        <v>61.915886499044312</v>
      </c>
      <c r="BS10" s="43">
        <f t="shared" si="9"/>
        <v>48.741268889506408</v>
      </c>
      <c r="BT10" s="43">
        <f t="shared" si="10"/>
        <v>45.774645624142941</v>
      </c>
      <c r="BU10" s="43">
        <f t="shared" si="11"/>
        <v>38.192444659651017</v>
      </c>
      <c r="BV10" s="43">
        <f t="shared" si="12"/>
        <v>37.149895427802484</v>
      </c>
      <c r="BW10" s="45">
        <f t="shared" si="13"/>
        <v>40.921364026267483</v>
      </c>
    </row>
    <row r="11" spans="1:75" x14ac:dyDescent="0.25">
      <c r="A11" s="42">
        <v>8</v>
      </c>
      <c r="B11" s="1" t="s">
        <v>249</v>
      </c>
      <c r="C11" s="1" t="s">
        <v>242</v>
      </c>
      <c r="D11" s="43">
        <v>4.0747784162002096</v>
      </c>
      <c r="E11" s="43">
        <v>1.8843475012850499</v>
      </c>
      <c r="F11" s="43">
        <v>2.13773672610834</v>
      </c>
      <c r="G11" s="43">
        <v>1106.39269853522</v>
      </c>
      <c r="H11" s="43">
        <v>213.700707199524</v>
      </c>
      <c r="I11" s="43">
        <v>178.19177054274499</v>
      </c>
      <c r="J11" s="43">
        <v>725.31630534822898</v>
      </c>
      <c r="K11" s="43">
        <v>1537.1056199823599</v>
      </c>
      <c r="L11" s="43">
        <v>1507.8090829390901</v>
      </c>
      <c r="M11" s="43">
        <v>169045.107276522</v>
      </c>
      <c r="N11" s="43">
        <v>876.75947121744196</v>
      </c>
      <c r="O11" s="43">
        <v>752.61220669557599</v>
      </c>
      <c r="P11" s="43">
        <v>79.000438788463597</v>
      </c>
      <c r="Q11" s="43">
        <v>25.499123973387199</v>
      </c>
      <c r="R11" s="43">
        <v>404999.41119157203</v>
      </c>
      <c r="S11" s="43">
        <v>389218</v>
      </c>
      <c r="T11" s="43">
        <v>0.61849894799168403</v>
      </c>
      <c r="U11" s="43">
        <v>17.9023322030441</v>
      </c>
      <c r="V11" s="43">
        <v>3.7495119584421399</v>
      </c>
      <c r="W11" s="43">
        <v>17.4003447983788</v>
      </c>
      <c r="X11" s="43">
        <v>308.56968670171301</v>
      </c>
      <c r="Y11" s="43">
        <v>123.47249109188699</v>
      </c>
      <c r="Z11" s="43">
        <v>110.214201898512</v>
      </c>
      <c r="AA11" s="43">
        <v>0.42164720084250201</v>
      </c>
      <c r="AB11" s="43">
        <v>8.3056810690492906</v>
      </c>
      <c r="AC11" s="43">
        <v>3.8213160678027198</v>
      </c>
      <c r="AD11" s="43">
        <v>4.5077736517332401</v>
      </c>
      <c r="AE11" s="43">
        <v>18.4101252534373</v>
      </c>
      <c r="AF11" s="43">
        <v>7.4293203243122203</v>
      </c>
      <c r="AG11" s="43">
        <v>13.543154334867401</v>
      </c>
      <c r="AH11" s="43">
        <v>3.1325071615628302</v>
      </c>
      <c r="AI11" s="43">
        <v>1181.16854972032</v>
      </c>
      <c r="AJ11" s="43">
        <v>108.961014438229</v>
      </c>
      <c r="AK11" s="43">
        <f t="shared" si="14"/>
        <v>10.840285911526047</v>
      </c>
      <c r="AL11" s="43">
        <v>1.9952387610018001</v>
      </c>
      <c r="AM11" s="43">
        <v>0.54038352916269805</v>
      </c>
      <c r="AN11" s="43">
        <v>0.25606677678581902</v>
      </c>
      <c r="AO11" s="43">
        <v>4.3176209335022003E-2</v>
      </c>
      <c r="AP11" s="43">
        <v>34.610457787262298</v>
      </c>
      <c r="AQ11" s="43">
        <v>3.3165145025720202</v>
      </c>
      <c r="AR11" s="43">
        <v>10.5846306034894</v>
      </c>
      <c r="AS11" s="43">
        <v>460.33337389351601</v>
      </c>
      <c r="AT11" s="43">
        <v>1189.97332576756</v>
      </c>
      <c r="AU11" s="43">
        <v>145.153058578437</v>
      </c>
      <c r="AV11" s="43">
        <v>638.38765531470801</v>
      </c>
      <c r="AW11" s="43">
        <v>94.688445002928702</v>
      </c>
      <c r="AX11" s="43">
        <v>19.4997869062414</v>
      </c>
      <c r="AY11" s="43">
        <v>57.300210600088299</v>
      </c>
      <c r="AZ11" s="43">
        <v>4.8363823676744699</v>
      </c>
      <c r="BA11" s="43">
        <v>22.253495548285301</v>
      </c>
      <c r="BB11" s="43">
        <v>3.57436547026114</v>
      </c>
      <c r="BC11" s="43">
        <v>8.4999165354274702</v>
      </c>
      <c r="BD11" s="43">
        <v>1.0661316162604699</v>
      </c>
      <c r="BE11" s="43">
        <v>6.2165075629333604</v>
      </c>
      <c r="BF11" s="43">
        <v>0.92253418239120499</v>
      </c>
      <c r="BG11" s="43">
        <v>6.6182361231389804</v>
      </c>
      <c r="BH11" s="43">
        <v>6.8677261308378004</v>
      </c>
      <c r="BI11" s="43">
        <v>2.2117197228539101</v>
      </c>
      <c r="BJ11" s="44">
        <f t="shared" si="0"/>
        <v>1942.3349109431056</v>
      </c>
      <c r="BK11" s="43">
        <f t="shared" si="1"/>
        <v>1941.2289164234257</v>
      </c>
      <c r="BL11" s="43">
        <f t="shared" si="2"/>
        <v>1564.1493381297091</v>
      </c>
      <c r="BM11" s="43">
        <f t="shared" si="3"/>
        <v>1396.9095302291203</v>
      </c>
      <c r="BN11" s="43">
        <f t="shared" si="4"/>
        <v>639.78679056032911</v>
      </c>
      <c r="BO11" s="43">
        <f t="shared" si="5"/>
        <v>346.35500721565541</v>
      </c>
      <c r="BP11" s="43">
        <f t="shared" si="6"/>
        <v>287.94075678436332</v>
      </c>
      <c r="BQ11" s="43">
        <f t="shared" si="7"/>
        <v>133.97181073890499</v>
      </c>
      <c r="BR11" s="43">
        <f t="shared" si="8"/>
        <v>90.461364017419925</v>
      </c>
      <c r="BS11" s="43">
        <f t="shared" si="9"/>
        <v>65.464569052401828</v>
      </c>
      <c r="BT11" s="43">
        <f t="shared" si="10"/>
        <v>53.124478346421689</v>
      </c>
      <c r="BU11" s="43">
        <f t="shared" si="11"/>
        <v>43.163223330383396</v>
      </c>
      <c r="BV11" s="43">
        <f t="shared" si="12"/>
        <v>38.611848216977393</v>
      </c>
      <c r="BW11" s="45">
        <f t="shared" si="13"/>
        <v>37.501389528097761</v>
      </c>
    </row>
    <row r="12" spans="1:75" x14ac:dyDescent="0.25">
      <c r="A12" s="42">
        <v>9</v>
      </c>
      <c r="B12" s="1" t="s">
        <v>250</v>
      </c>
      <c r="C12" s="1" t="s">
        <v>242</v>
      </c>
      <c r="D12" s="43">
        <v>2.6787426760818698</v>
      </c>
      <c r="E12" s="43">
        <v>2.92159192888478</v>
      </c>
      <c r="F12" s="43">
        <v>2.6743071488758199</v>
      </c>
      <c r="G12" s="43">
        <v>455.68148902675398</v>
      </c>
      <c r="H12" s="43">
        <v>185.44674086369099</v>
      </c>
      <c r="I12" s="43">
        <v>500.08882588838497</v>
      </c>
      <c r="J12" s="43">
        <v>144.76030528997001</v>
      </c>
      <c r="K12" s="43">
        <v>3025.3455491495401</v>
      </c>
      <c r="L12" s="43">
        <v>824.05281148740005</v>
      </c>
      <c r="M12" s="43">
        <v>187670.77947732201</v>
      </c>
      <c r="N12" s="43">
        <v>394.009845812572</v>
      </c>
      <c r="O12" s="43">
        <v>324.39551401969402</v>
      </c>
      <c r="P12" s="43">
        <v>65.483671429653299</v>
      </c>
      <c r="Q12" s="43">
        <v>3.1957765488074399</v>
      </c>
      <c r="R12" s="43">
        <v>397352.601223309</v>
      </c>
      <c r="S12" s="43">
        <v>389218</v>
      </c>
      <c r="T12" s="43">
        <v>0.46276100754279798</v>
      </c>
      <c r="U12" s="43">
        <v>15.4924572117026</v>
      </c>
      <c r="V12" s="43">
        <v>10.975576458506699</v>
      </c>
      <c r="W12" s="43">
        <v>6.6038830149265602</v>
      </c>
      <c r="X12" s="43">
        <v>272.62001456034199</v>
      </c>
      <c r="Y12" s="43">
        <v>81.405239624690694</v>
      </c>
      <c r="Z12" s="43">
        <v>107.188838048317</v>
      </c>
      <c r="AA12" s="43">
        <v>0.337461451503004</v>
      </c>
      <c r="AB12" s="43">
        <v>0.30776407462198901</v>
      </c>
      <c r="AC12" s="43">
        <v>1.7138109012187801</v>
      </c>
      <c r="AD12" s="43">
        <v>1.15630031237445</v>
      </c>
      <c r="AE12" s="43">
        <v>3.1494774343150298</v>
      </c>
      <c r="AF12" s="43">
        <v>5.0791958869989999</v>
      </c>
      <c r="AG12" s="43">
        <v>178.42458205879001</v>
      </c>
      <c r="AH12" s="43">
        <v>0.127169970868688</v>
      </c>
      <c r="AI12" s="43">
        <v>920.08697804323504</v>
      </c>
      <c r="AJ12" s="43">
        <v>52.636142653911897</v>
      </c>
      <c r="AK12" s="43">
        <f t="shared" si="14"/>
        <v>17.480136872735955</v>
      </c>
      <c r="AL12" s="43">
        <v>0.17503209673862799</v>
      </c>
      <c r="AM12" s="43">
        <v>7.7864396406322006E-2</v>
      </c>
      <c r="AN12" s="43">
        <v>2.8084923661123001E-2</v>
      </c>
      <c r="AO12" s="43">
        <v>7.5603234257591995E-2</v>
      </c>
      <c r="AP12" s="43">
        <v>11.213861271498301</v>
      </c>
      <c r="AQ12" s="43">
        <v>1.4264943526362499</v>
      </c>
      <c r="AR12" s="43">
        <v>4.70612756846349</v>
      </c>
      <c r="AS12" s="43">
        <v>131.913214762199</v>
      </c>
      <c r="AT12" s="43">
        <v>366.59597483492598</v>
      </c>
      <c r="AU12" s="43">
        <v>47.311993562810599</v>
      </c>
      <c r="AV12" s="43">
        <v>208.58145439572399</v>
      </c>
      <c r="AW12" s="43">
        <v>30.3277859816559</v>
      </c>
      <c r="AX12" s="43">
        <v>9.3613064256288006</v>
      </c>
      <c r="AY12" s="43">
        <v>19.008088873856298</v>
      </c>
      <c r="AZ12" s="43">
        <v>1.73798657595741</v>
      </c>
      <c r="BA12" s="43">
        <v>8.1250409327787096</v>
      </c>
      <c r="BB12" s="43">
        <v>1.4708621920248599</v>
      </c>
      <c r="BC12" s="43">
        <v>4.1334291317452196</v>
      </c>
      <c r="BD12" s="43">
        <v>0.51463091330861199</v>
      </c>
      <c r="BE12" s="43">
        <v>4.14711589947151</v>
      </c>
      <c r="BF12" s="43">
        <v>0.70241202931292701</v>
      </c>
      <c r="BG12" s="43">
        <v>7.9195037311399101</v>
      </c>
      <c r="BH12" s="43">
        <v>9.06088306274874</v>
      </c>
      <c r="BI12" s="43">
        <v>17.052549186338801</v>
      </c>
      <c r="BJ12" s="44">
        <f t="shared" si="0"/>
        <v>556.59584287847679</v>
      </c>
      <c r="BK12" s="43">
        <f t="shared" si="1"/>
        <v>598.03584801782381</v>
      </c>
      <c r="BL12" s="43">
        <f t="shared" si="2"/>
        <v>509.82751684063152</v>
      </c>
      <c r="BM12" s="43">
        <f t="shared" si="3"/>
        <v>456.41456104097153</v>
      </c>
      <c r="BN12" s="43">
        <f t="shared" si="4"/>
        <v>204.91747284902635</v>
      </c>
      <c r="BO12" s="43">
        <f t="shared" si="5"/>
        <v>166.27542496676378</v>
      </c>
      <c r="BP12" s="43">
        <f t="shared" si="6"/>
        <v>95.51803454199144</v>
      </c>
      <c r="BQ12" s="43">
        <f t="shared" si="7"/>
        <v>48.143672464194182</v>
      </c>
      <c r="BR12" s="43">
        <f t="shared" si="8"/>
        <v>33.028621677962235</v>
      </c>
      <c r="BS12" s="43">
        <f t="shared" si="9"/>
        <v>26.938867985803295</v>
      </c>
      <c r="BT12" s="43">
        <f t="shared" si="10"/>
        <v>25.833932073407624</v>
      </c>
      <c r="BU12" s="43">
        <f t="shared" si="11"/>
        <v>20.835259648121944</v>
      </c>
      <c r="BV12" s="43">
        <f t="shared" si="12"/>
        <v>25.758483847649131</v>
      </c>
      <c r="BW12" s="45">
        <f t="shared" si="13"/>
        <v>28.55333452491573</v>
      </c>
    </row>
    <row r="13" spans="1:75" x14ac:dyDescent="0.25">
      <c r="A13" s="42">
        <v>10</v>
      </c>
      <c r="B13" s="1" t="s">
        <v>251</v>
      </c>
      <c r="C13" s="1" t="s">
        <v>242</v>
      </c>
      <c r="D13" s="43">
        <v>3.8464967054588399</v>
      </c>
      <c r="E13" s="43">
        <v>4.0652101885382699</v>
      </c>
      <c r="F13" s="43">
        <v>3.9739646547401701</v>
      </c>
      <c r="G13" s="43">
        <v>372.54197534127002</v>
      </c>
      <c r="H13" s="43">
        <v>358.71260931954299</v>
      </c>
      <c r="I13" s="43">
        <v>291.43407796465499</v>
      </c>
      <c r="J13" s="43">
        <v>282.264779813666</v>
      </c>
      <c r="K13" s="43">
        <v>2706.4112277928002</v>
      </c>
      <c r="L13" s="43">
        <v>1395.61857345205</v>
      </c>
      <c r="M13" s="43">
        <v>156662.316740045</v>
      </c>
      <c r="N13" s="43">
        <v>341.56309482109202</v>
      </c>
      <c r="O13" s="43">
        <v>384.12793972877398</v>
      </c>
      <c r="P13" s="43">
        <v>54.234766371929602</v>
      </c>
      <c r="Q13" s="43">
        <v>6.9271436028023503</v>
      </c>
      <c r="R13" s="43">
        <v>381786.362036034</v>
      </c>
      <c r="S13" s="43">
        <v>389218</v>
      </c>
      <c r="T13" s="43">
        <v>0.43191873536564701</v>
      </c>
      <c r="U13" s="43">
        <v>5.9583523895572004</v>
      </c>
      <c r="V13" s="43">
        <v>7.72522330172532</v>
      </c>
      <c r="W13" s="43">
        <v>10.8190483149143</v>
      </c>
      <c r="X13" s="43">
        <v>211.89149256137901</v>
      </c>
      <c r="Y13" s="43">
        <v>4710.6614508694101</v>
      </c>
      <c r="Z13" s="43">
        <v>387.84209290473598</v>
      </c>
      <c r="AA13" s="43">
        <v>1.4415789956423599</v>
      </c>
      <c r="AB13" s="43">
        <v>0.33734331195391398</v>
      </c>
      <c r="AC13" s="43">
        <v>4.2080609210297197</v>
      </c>
      <c r="AD13" s="43">
        <v>2.2271263456359298</v>
      </c>
      <c r="AE13" s="43">
        <v>4.1031449898448296</v>
      </c>
      <c r="AF13" s="43">
        <v>0.966304219784902</v>
      </c>
      <c r="AG13" s="43">
        <v>67.682117986631795</v>
      </c>
      <c r="AH13" s="43">
        <v>0.42070890519679499</v>
      </c>
      <c r="AI13" s="43">
        <v>887.714855917161</v>
      </c>
      <c r="AJ13" s="43">
        <v>45.717286127654603</v>
      </c>
      <c r="AK13" s="43">
        <f t="shared" si="14"/>
        <v>19.417488024954704</v>
      </c>
      <c r="AL13" s="43">
        <v>0.58443216105866402</v>
      </c>
      <c r="AM13" s="43">
        <v>-2.7522536215800002E-4</v>
      </c>
      <c r="AN13" s="43">
        <v>6.7441399859015996E-2</v>
      </c>
      <c r="AO13" s="43">
        <v>-1.2947732630721E-2</v>
      </c>
      <c r="AP13" s="43">
        <v>7.4096070744249998</v>
      </c>
      <c r="AQ13" s="43">
        <v>1.3798921172109999</v>
      </c>
      <c r="AR13" s="43">
        <v>2.12521122374678</v>
      </c>
      <c r="AS13" s="43">
        <v>131.48254084630801</v>
      </c>
      <c r="AT13" s="43">
        <v>353.20780744607799</v>
      </c>
      <c r="AU13" s="43">
        <v>41.551699671098902</v>
      </c>
      <c r="AV13" s="43">
        <v>187.63647003608199</v>
      </c>
      <c r="AW13" s="43">
        <v>27.0909285867553</v>
      </c>
      <c r="AX13" s="43">
        <v>8.3917493001941708</v>
      </c>
      <c r="AY13" s="43">
        <v>18.487364189311101</v>
      </c>
      <c r="AZ13" s="43">
        <v>1.6125007850808399</v>
      </c>
      <c r="BA13" s="43">
        <v>7.1384430197298796</v>
      </c>
      <c r="BB13" s="43">
        <v>1.21665872256457</v>
      </c>
      <c r="BC13" s="43">
        <v>3.200425164926</v>
      </c>
      <c r="BD13" s="43">
        <v>0.39715880364888001</v>
      </c>
      <c r="BE13" s="43">
        <v>2.6799254114150801</v>
      </c>
      <c r="BF13" s="43">
        <v>0.53591108928284503</v>
      </c>
      <c r="BG13" s="43">
        <v>8.6721731443228407</v>
      </c>
      <c r="BH13" s="43">
        <v>11.935931523011799</v>
      </c>
      <c r="BI13" s="43">
        <v>10.8125113810488</v>
      </c>
      <c r="BJ13" s="44">
        <f t="shared" si="0"/>
        <v>554.77865335994943</v>
      </c>
      <c r="BK13" s="43">
        <f t="shared" si="1"/>
        <v>576.19544444710925</v>
      </c>
      <c r="BL13" s="43">
        <f t="shared" si="2"/>
        <v>447.75538438684163</v>
      </c>
      <c r="BM13" s="43">
        <f t="shared" si="3"/>
        <v>410.58308541812249</v>
      </c>
      <c r="BN13" s="43">
        <f t="shared" si="4"/>
        <v>183.04681477537366</v>
      </c>
      <c r="BO13" s="43">
        <f t="shared" si="5"/>
        <v>149.05416163755186</v>
      </c>
      <c r="BP13" s="43">
        <f t="shared" si="6"/>
        <v>92.901327584477897</v>
      </c>
      <c r="BQ13" s="43">
        <f t="shared" si="7"/>
        <v>44.667611775092517</v>
      </c>
      <c r="BR13" s="43">
        <f t="shared" si="8"/>
        <v>29.01806105581252</v>
      </c>
      <c r="BS13" s="43">
        <f t="shared" si="9"/>
        <v>22.283126786896887</v>
      </c>
      <c r="BT13" s="43">
        <f t="shared" si="10"/>
        <v>20.002657280787499</v>
      </c>
      <c r="BU13" s="43">
        <f t="shared" si="11"/>
        <v>16.079303791452631</v>
      </c>
      <c r="BV13" s="43">
        <f t="shared" si="12"/>
        <v>16.645499449783106</v>
      </c>
      <c r="BW13" s="45">
        <f t="shared" si="13"/>
        <v>21.785003629383944</v>
      </c>
    </row>
    <row r="14" spans="1:75" x14ac:dyDescent="0.25">
      <c r="A14" s="42">
        <v>11</v>
      </c>
      <c r="B14" s="1" t="s">
        <v>252</v>
      </c>
      <c r="C14" s="1" t="s">
        <v>242</v>
      </c>
      <c r="D14" s="43">
        <v>8.9491301655978006</v>
      </c>
      <c r="E14" s="43">
        <v>6.8687515874112597</v>
      </c>
      <c r="F14" s="43">
        <v>5.02001843098639</v>
      </c>
      <c r="G14" s="43">
        <v>2788.5383922884698</v>
      </c>
      <c r="H14" s="43">
        <v>7753.0589577657202</v>
      </c>
      <c r="I14" s="43">
        <v>6143.4640192905799</v>
      </c>
      <c r="J14" s="43">
        <v>8964.5821426995299</v>
      </c>
      <c r="K14" s="43">
        <v>31212.8990852762</v>
      </c>
      <c r="L14" s="43">
        <v>32691.178834443399</v>
      </c>
      <c r="M14" s="43">
        <v>162581.50799377801</v>
      </c>
      <c r="N14" s="43">
        <v>440.83902108402299</v>
      </c>
      <c r="O14" s="43">
        <v>578.45180092225303</v>
      </c>
      <c r="P14" s="43">
        <v>78.976673918798895</v>
      </c>
      <c r="Q14" s="43">
        <v>159.78392739226101</v>
      </c>
      <c r="R14" s="43">
        <v>394447.159884953</v>
      </c>
      <c r="S14" s="43">
        <v>389218</v>
      </c>
      <c r="T14" s="43">
        <v>9.1308733552713797</v>
      </c>
      <c r="U14" s="43">
        <v>91.621577338032594</v>
      </c>
      <c r="V14" s="43">
        <v>95.688803886996396</v>
      </c>
      <c r="W14" s="43">
        <v>43.667685027461502</v>
      </c>
      <c r="X14" s="43">
        <v>501.27226679422802</v>
      </c>
      <c r="Y14" s="43">
        <v>3715.8665007811701</v>
      </c>
      <c r="Z14" s="43">
        <v>2437.1124732172898</v>
      </c>
      <c r="AA14" s="43">
        <v>7.5814243610205798</v>
      </c>
      <c r="AB14" s="43">
        <v>32.682703837457701</v>
      </c>
      <c r="AC14" s="43">
        <v>14.918987010169801</v>
      </c>
      <c r="AD14" s="43">
        <v>26.1636512894374</v>
      </c>
      <c r="AE14" s="43">
        <v>36.921119753504698</v>
      </c>
      <c r="AF14" s="43">
        <v>38.188764137712198</v>
      </c>
      <c r="AG14" s="43">
        <v>70.694235705897498</v>
      </c>
      <c r="AH14" s="43">
        <v>2.3095229089053002</v>
      </c>
      <c r="AI14" s="43">
        <v>1060.5306802515299</v>
      </c>
      <c r="AJ14" s="43">
        <v>121.892125095537</v>
      </c>
      <c r="AK14" s="43">
        <f t="shared" si="14"/>
        <v>8.700567648814916</v>
      </c>
      <c r="AL14" s="43">
        <v>4.8320085440897298</v>
      </c>
      <c r="AM14" s="43">
        <v>1.6495293987763</v>
      </c>
      <c r="AN14" s="43">
        <v>2.1611296662310902</v>
      </c>
      <c r="AO14" s="43">
        <v>0.14090072554895999</v>
      </c>
      <c r="AP14" s="43">
        <v>48.8060047560543</v>
      </c>
      <c r="AQ14" s="43">
        <v>23.896137926557198</v>
      </c>
      <c r="AR14" s="43">
        <v>28.011670084986498</v>
      </c>
      <c r="AS14" s="43">
        <v>425.16053301606701</v>
      </c>
      <c r="AT14" s="43">
        <v>1112.74245066561</v>
      </c>
      <c r="AU14" s="43">
        <v>144.78456393552699</v>
      </c>
      <c r="AV14" s="43">
        <v>628.74954907743495</v>
      </c>
      <c r="AW14" s="43">
        <v>93.598191823119606</v>
      </c>
      <c r="AX14" s="43">
        <v>19.516407191790599</v>
      </c>
      <c r="AY14" s="43">
        <v>61.522708976852797</v>
      </c>
      <c r="AZ14" s="43">
        <v>5.1952316685874997</v>
      </c>
      <c r="BA14" s="43">
        <v>22.7798605927157</v>
      </c>
      <c r="BB14" s="43">
        <v>3.9770129370057501</v>
      </c>
      <c r="BC14" s="43">
        <v>10.312178707005801</v>
      </c>
      <c r="BD14" s="43">
        <v>1.1738535615752399</v>
      </c>
      <c r="BE14" s="43">
        <v>7.2523398903861098</v>
      </c>
      <c r="BF14" s="43">
        <v>1.11436049586663</v>
      </c>
      <c r="BG14" s="43">
        <v>10.8178611699383</v>
      </c>
      <c r="BH14" s="43">
        <v>14.8990499325282</v>
      </c>
      <c r="BI14" s="43">
        <v>3.8045751603114502</v>
      </c>
      <c r="BJ14" s="44">
        <f t="shared" si="0"/>
        <v>1793.9262996458524</v>
      </c>
      <c r="BK14" s="43">
        <f t="shared" si="1"/>
        <v>1815.2405394218761</v>
      </c>
      <c r="BL14" s="43">
        <f t="shared" si="2"/>
        <v>1560.1784906845583</v>
      </c>
      <c r="BM14" s="43">
        <f t="shared" si="3"/>
        <v>1375.8195822263347</v>
      </c>
      <c r="BN14" s="43">
        <f t="shared" si="4"/>
        <v>632.42021502107843</v>
      </c>
      <c r="BO14" s="43">
        <f t="shared" si="5"/>
        <v>346.65021655045467</v>
      </c>
      <c r="BP14" s="43">
        <f t="shared" si="6"/>
        <v>309.15934159222508</v>
      </c>
      <c r="BQ14" s="43">
        <f t="shared" si="7"/>
        <v>143.91223458691135</v>
      </c>
      <c r="BR14" s="43">
        <f t="shared" si="8"/>
        <v>92.601059319982525</v>
      </c>
      <c r="BS14" s="43">
        <f t="shared" si="9"/>
        <v>72.839064780325089</v>
      </c>
      <c r="BT14" s="43">
        <f t="shared" si="10"/>
        <v>64.451116918786255</v>
      </c>
      <c r="BU14" s="43">
        <f t="shared" si="11"/>
        <v>47.524435691305257</v>
      </c>
      <c r="BV14" s="43">
        <f t="shared" si="12"/>
        <v>45.045589381280188</v>
      </c>
      <c r="BW14" s="45">
        <f t="shared" si="13"/>
        <v>45.299207149049998</v>
      </c>
    </row>
    <row r="15" spans="1:75" x14ac:dyDescent="0.25">
      <c r="A15" s="42">
        <v>12</v>
      </c>
      <c r="B15" s="1" t="s">
        <v>253</v>
      </c>
      <c r="C15" s="1" t="s">
        <v>242</v>
      </c>
      <c r="D15" s="43">
        <v>2.1301693027261601</v>
      </c>
      <c r="E15" s="43">
        <v>1.9190333669711901</v>
      </c>
      <c r="F15" s="43">
        <v>3.07909352994713</v>
      </c>
      <c r="G15" s="43">
        <v>2756.3934279173</v>
      </c>
      <c r="H15" s="43">
        <v>26.951955584774801</v>
      </c>
      <c r="I15" s="43">
        <v>17.3622553364902</v>
      </c>
      <c r="J15" s="43">
        <v>3080.2722215314998</v>
      </c>
      <c r="K15" s="43">
        <v>10066.8807458641</v>
      </c>
      <c r="L15" s="43">
        <v>15726.379828848199</v>
      </c>
      <c r="M15" s="43">
        <v>175892.00837324199</v>
      </c>
      <c r="N15" s="43">
        <v>42.450552253648297</v>
      </c>
      <c r="O15" s="43">
        <v>379.683404138951</v>
      </c>
      <c r="P15" s="43">
        <v>117.585748383699</v>
      </c>
      <c r="Q15" s="43">
        <v>6.3287473309409803</v>
      </c>
      <c r="R15" s="43">
        <v>405378.34945698403</v>
      </c>
      <c r="S15" s="43">
        <v>389218</v>
      </c>
      <c r="T15" s="43">
        <v>0.22743191460460399</v>
      </c>
      <c r="U15" s="43">
        <v>3.6045450199768299</v>
      </c>
      <c r="V15" s="43">
        <v>1.02286163219719</v>
      </c>
      <c r="W15" s="43">
        <v>6.3571130499754496</v>
      </c>
      <c r="X15" s="43">
        <v>234.024387957176</v>
      </c>
      <c r="Y15" s="43">
        <v>41.317644345546199</v>
      </c>
      <c r="Z15" s="43">
        <v>57.892481235959799</v>
      </c>
      <c r="AA15" s="43">
        <v>9.0716976298126001E-2</v>
      </c>
      <c r="AB15" s="43">
        <v>0.13386545924575</v>
      </c>
      <c r="AC15" s="43">
        <v>1.36367420858216</v>
      </c>
      <c r="AD15" s="43">
        <v>1.0421169481796499</v>
      </c>
      <c r="AE15" s="43">
        <v>1.3137959256410101</v>
      </c>
      <c r="AF15" s="43">
        <v>1.76479816983025</v>
      </c>
      <c r="AG15" s="43">
        <v>28.2648938720789</v>
      </c>
      <c r="AH15" s="43">
        <v>0.42802711628273699</v>
      </c>
      <c r="AI15" s="43">
        <v>1080.3711397606901</v>
      </c>
      <c r="AJ15" s="43">
        <v>109.73659123279801</v>
      </c>
      <c r="AK15" s="43">
        <f t="shared" si="14"/>
        <v>9.8451312148813077</v>
      </c>
      <c r="AL15" s="43">
        <v>0.712287425393903</v>
      </c>
      <c r="AM15" s="43">
        <v>1.5689797280776002E-2</v>
      </c>
      <c r="AN15" s="43">
        <v>0.13700691055226699</v>
      </c>
      <c r="AO15" s="43">
        <v>1.1104954044664E-2</v>
      </c>
      <c r="AP15" s="43">
        <v>30.739456012549201</v>
      </c>
      <c r="AQ15" s="43">
        <v>1.74393207585348</v>
      </c>
      <c r="AR15" s="43">
        <v>7.6214389069791801</v>
      </c>
      <c r="AS15" s="43">
        <v>376.55197190934399</v>
      </c>
      <c r="AT15" s="43">
        <v>1299.6590606690099</v>
      </c>
      <c r="AU15" s="43">
        <v>148.682006132694</v>
      </c>
      <c r="AV15" s="43">
        <v>565.15659227710501</v>
      </c>
      <c r="AW15" s="43">
        <v>87.1570381657301</v>
      </c>
      <c r="AX15" s="43">
        <v>18.4612197608221</v>
      </c>
      <c r="AY15" s="43">
        <v>52.565230343226503</v>
      </c>
      <c r="AZ15" s="43">
        <v>4.5377081317767001</v>
      </c>
      <c r="BA15" s="43">
        <v>20.524054874109101</v>
      </c>
      <c r="BB15" s="43">
        <v>3.80529899262448</v>
      </c>
      <c r="BC15" s="43">
        <v>7.8829119503695004</v>
      </c>
      <c r="BD15" s="43">
        <v>1.0725034414713299</v>
      </c>
      <c r="BE15" s="43">
        <v>6.5438084420824199</v>
      </c>
      <c r="BF15" s="43">
        <v>1.18242925525891</v>
      </c>
      <c r="BG15" s="43">
        <v>11.6174615307519</v>
      </c>
      <c r="BH15" s="43">
        <v>12.105941528068501</v>
      </c>
      <c r="BI15" s="43">
        <v>4.7058420548526998</v>
      </c>
      <c r="BJ15" s="44">
        <f t="shared" si="0"/>
        <v>1588.8268856934346</v>
      </c>
      <c r="BK15" s="43">
        <f t="shared" si="1"/>
        <v>2120.1615997863132</v>
      </c>
      <c r="BL15" s="43">
        <f t="shared" si="2"/>
        <v>1602.1767902229958</v>
      </c>
      <c r="BM15" s="43">
        <f t="shared" si="3"/>
        <v>1236.6665038886324</v>
      </c>
      <c r="BN15" s="43">
        <f t="shared" si="4"/>
        <v>588.89890652520342</v>
      </c>
      <c r="BO15" s="43">
        <f t="shared" si="5"/>
        <v>327.90798864692891</v>
      </c>
      <c r="BP15" s="43">
        <f t="shared" si="6"/>
        <v>264.14688614686685</v>
      </c>
      <c r="BQ15" s="43">
        <f t="shared" si="7"/>
        <v>125.69828619880056</v>
      </c>
      <c r="BR15" s="43">
        <f t="shared" si="8"/>
        <v>83.431117374427245</v>
      </c>
      <c r="BS15" s="43">
        <f t="shared" si="9"/>
        <v>69.694120744038088</v>
      </c>
      <c r="BT15" s="43">
        <f t="shared" si="10"/>
        <v>49.268199689809379</v>
      </c>
      <c r="BU15" s="43">
        <f t="shared" si="11"/>
        <v>43.42119196240202</v>
      </c>
      <c r="BV15" s="43">
        <f t="shared" si="12"/>
        <v>40.644772932188943</v>
      </c>
      <c r="BW15" s="45">
        <f t="shared" si="13"/>
        <v>48.066229888573574</v>
      </c>
    </row>
    <row r="16" spans="1:75" x14ac:dyDescent="0.25">
      <c r="A16" s="42">
        <v>13</v>
      </c>
      <c r="B16" s="1" t="s">
        <v>254</v>
      </c>
      <c r="C16" s="1" t="s">
        <v>242</v>
      </c>
      <c r="D16" s="43">
        <v>-0.49363257846411601</v>
      </c>
      <c r="E16" s="43">
        <v>9.2487367512374803</v>
      </c>
      <c r="F16" s="43">
        <v>1.0607747911866101</v>
      </c>
      <c r="G16" s="43">
        <v>586.58356559448896</v>
      </c>
      <c r="H16" s="43">
        <v>68.097430540658706</v>
      </c>
      <c r="I16" s="43">
        <v>53.615470208977698</v>
      </c>
      <c r="J16" s="43">
        <v>382.91543478309302</v>
      </c>
      <c r="K16" s="43">
        <v>-6654.8604812723397</v>
      </c>
      <c r="L16" s="43">
        <v>-1984.88173376226</v>
      </c>
      <c r="M16" s="43">
        <v>140583.88629760401</v>
      </c>
      <c r="N16" s="43">
        <v>542.26652773142098</v>
      </c>
      <c r="O16" s="43">
        <v>748.43763757076897</v>
      </c>
      <c r="P16" s="43">
        <v>764.23307843396299</v>
      </c>
      <c r="Q16" s="43">
        <v>951.80661210387404</v>
      </c>
      <c r="R16" s="43">
        <v>409577.71411495103</v>
      </c>
      <c r="S16" s="43">
        <v>389218</v>
      </c>
      <c r="T16" s="43">
        <v>1.38924217118224</v>
      </c>
      <c r="U16" s="43">
        <v>8.9817996160048796</v>
      </c>
      <c r="V16" s="43">
        <v>-1.1057305727036899</v>
      </c>
      <c r="W16" s="43">
        <v>6.0263587507466596</v>
      </c>
      <c r="X16" s="43">
        <v>427.93452623154701</v>
      </c>
      <c r="Y16" s="43">
        <v>255.83641374698101</v>
      </c>
      <c r="Z16" s="43">
        <v>949.84803977307399</v>
      </c>
      <c r="AA16" s="43">
        <v>0.14960839327558501</v>
      </c>
      <c r="AB16" s="43">
        <v>0.34781310099025298</v>
      </c>
      <c r="AC16" s="43">
        <v>4.0984697106981898</v>
      </c>
      <c r="AD16" s="43">
        <v>20.133746179732899</v>
      </c>
      <c r="AE16" s="43">
        <v>1.8988082365132599</v>
      </c>
      <c r="AF16" s="43">
        <v>4.3301252182810499</v>
      </c>
      <c r="AG16" s="43">
        <v>7.1379671486458598</v>
      </c>
      <c r="AH16" s="43">
        <v>-5.1751030137794798</v>
      </c>
      <c r="AI16" s="43">
        <v>1345.9169186486799</v>
      </c>
      <c r="AJ16" s="43">
        <v>156.04738911736999</v>
      </c>
      <c r="AK16" s="43">
        <f t="shared" si="14"/>
        <v>8.6250524681086311</v>
      </c>
      <c r="AL16" s="43">
        <v>1.6427625767187199</v>
      </c>
      <c r="AM16" s="43">
        <v>-5.6181022574813E-2</v>
      </c>
      <c r="AN16" s="43">
        <v>0.120076621553432</v>
      </c>
      <c r="AO16" s="43">
        <v>0.25244983382284902</v>
      </c>
      <c r="AP16" s="43">
        <v>90.280902450452999</v>
      </c>
      <c r="AQ16" s="43">
        <v>31.090406141957502</v>
      </c>
      <c r="AR16" s="43">
        <v>79.313118436593697</v>
      </c>
      <c r="AS16" s="43">
        <v>819.42727048374604</v>
      </c>
      <c r="AT16" s="43">
        <v>1981.02801232446</v>
      </c>
      <c r="AU16" s="43">
        <v>235.953084424781</v>
      </c>
      <c r="AV16" s="43">
        <v>972.93127616623406</v>
      </c>
      <c r="AW16" s="43">
        <v>137.47077646505701</v>
      </c>
      <c r="AX16" s="43">
        <v>27.968898133607901</v>
      </c>
      <c r="AY16" s="43">
        <v>91.927717401349</v>
      </c>
      <c r="AZ16" s="43">
        <v>8.1745438947722295</v>
      </c>
      <c r="BA16" s="43">
        <v>31.006255338283001</v>
      </c>
      <c r="BB16" s="43">
        <v>5.00374446846339</v>
      </c>
      <c r="BC16" s="43">
        <v>10.2639625339527</v>
      </c>
      <c r="BD16" s="43">
        <v>1.56408496037913</v>
      </c>
      <c r="BE16" s="43">
        <v>8.2736372804818696</v>
      </c>
      <c r="BF16" s="43">
        <v>1.16688717495562</v>
      </c>
      <c r="BG16" s="43">
        <v>11.474105537645301</v>
      </c>
      <c r="BH16" s="43">
        <v>17.798019013729999</v>
      </c>
      <c r="BI16" s="43">
        <v>3.72263580108807</v>
      </c>
      <c r="BJ16" s="44">
        <f t="shared" si="0"/>
        <v>3457.4990315769878</v>
      </c>
      <c r="BK16" s="43">
        <f t="shared" si="1"/>
        <v>3231.6933316875366</v>
      </c>
      <c r="BL16" s="43">
        <f t="shared" si="2"/>
        <v>2542.597892508416</v>
      </c>
      <c r="BM16" s="43">
        <f t="shared" si="3"/>
        <v>2128.9524642587176</v>
      </c>
      <c r="BN16" s="43">
        <f t="shared" si="4"/>
        <v>928.85659773687178</v>
      </c>
      <c r="BO16" s="43">
        <f t="shared" si="5"/>
        <v>496.78327057918119</v>
      </c>
      <c r="BP16" s="43">
        <f t="shared" si="6"/>
        <v>461.94832864999495</v>
      </c>
      <c r="BQ16" s="43">
        <f t="shared" si="7"/>
        <v>226.44165913496479</v>
      </c>
      <c r="BR16" s="43">
        <f t="shared" si="8"/>
        <v>126.04168836700407</v>
      </c>
      <c r="BS16" s="43">
        <f t="shared" si="9"/>
        <v>91.643671583578566</v>
      </c>
      <c r="BT16" s="43">
        <f t="shared" si="10"/>
        <v>64.14976583720437</v>
      </c>
      <c r="BU16" s="43">
        <f t="shared" si="11"/>
        <v>63.323277748142914</v>
      </c>
      <c r="BV16" s="43">
        <f t="shared" si="12"/>
        <v>51.389051431564404</v>
      </c>
      <c r="BW16" s="45">
        <f t="shared" si="13"/>
        <v>47.434438006326019</v>
      </c>
    </row>
    <row r="17" spans="1:75" x14ac:dyDescent="0.25">
      <c r="A17" s="42">
        <v>14</v>
      </c>
      <c r="B17" s="1" t="s">
        <v>255</v>
      </c>
      <c r="C17" s="1" t="s">
        <v>242</v>
      </c>
      <c r="D17" s="43">
        <v>14.963383755216899</v>
      </c>
      <c r="E17" s="43">
        <v>-4.2753214212903599</v>
      </c>
      <c r="F17" s="43">
        <v>12.0330673408916</v>
      </c>
      <c r="G17" s="43">
        <v>19284.001256615898</v>
      </c>
      <c r="H17" s="43">
        <v>1702.66068509514</v>
      </c>
      <c r="I17" s="43">
        <v>3200.9279982916701</v>
      </c>
      <c r="J17" s="43">
        <v>13545.0349586804</v>
      </c>
      <c r="K17" s="43">
        <v>43355.045132302701</v>
      </c>
      <c r="L17" s="43">
        <v>25537.371322616</v>
      </c>
      <c r="M17" s="43">
        <v>132127.10236704399</v>
      </c>
      <c r="N17" s="43">
        <v>3444.2309665478901</v>
      </c>
      <c r="O17" s="43">
        <v>250.55383235418299</v>
      </c>
      <c r="P17" s="43">
        <v>1013.18091836785</v>
      </c>
      <c r="Q17" s="43">
        <v>990.50188437793804</v>
      </c>
      <c r="R17" s="43">
        <v>412871.70734374103</v>
      </c>
      <c r="S17" s="43">
        <v>389218</v>
      </c>
      <c r="T17" s="43">
        <v>4.2432180233794803</v>
      </c>
      <c r="U17" s="43">
        <v>797.35163996346796</v>
      </c>
      <c r="V17" s="43">
        <v>1100.73566283584</v>
      </c>
      <c r="W17" s="43">
        <v>27.274843053126698</v>
      </c>
      <c r="X17" s="43">
        <v>382.06072166855398</v>
      </c>
      <c r="Y17" s="43">
        <v>5188.50894220999</v>
      </c>
      <c r="Z17" s="43">
        <v>4473.2367442750901</v>
      </c>
      <c r="AA17" s="43">
        <v>5.4263186100165397</v>
      </c>
      <c r="AB17" s="43">
        <v>13.2585123198592</v>
      </c>
      <c r="AC17" s="43">
        <v>16.359061304065499</v>
      </c>
      <c r="AD17" s="43">
        <v>8.1790529628801192</v>
      </c>
      <c r="AE17" s="43">
        <v>66.108876020475094</v>
      </c>
      <c r="AF17" s="43">
        <v>36.235885840833802</v>
      </c>
      <c r="AG17" s="43">
        <v>16.564544891336801</v>
      </c>
      <c r="AH17" s="43">
        <v>11.2258024976329</v>
      </c>
      <c r="AI17" s="43">
        <v>1170.5355611636301</v>
      </c>
      <c r="AJ17" s="43">
        <v>60.587001624347302</v>
      </c>
      <c r="AK17" s="43">
        <f t="shared" si="14"/>
        <v>19.319912353828091</v>
      </c>
      <c r="AL17" s="43">
        <v>0.28610455036561699</v>
      </c>
      <c r="AM17" s="43">
        <v>0.38698307911007901</v>
      </c>
      <c r="AN17" s="43">
        <v>0.25996261305025498</v>
      </c>
      <c r="AO17" s="43">
        <v>-8.9625947896062E-2</v>
      </c>
      <c r="AP17" s="43">
        <v>22.525650382073799</v>
      </c>
      <c r="AQ17" s="43">
        <v>27.331368918411499</v>
      </c>
      <c r="AR17" s="43">
        <v>9.7292087153828906</v>
      </c>
      <c r="AS17" s="43">
        <v>244.87166631657001</v>
      </c>
      <c r="AT17" s="43">
        <v>441.66586986773501</v>
      </c>
      <c r="AU17" s="43">
        <v>62.885400057327601</v>
      </c>
      <c r="AV17" s="43">
        <v>238.62497579978199</v>
      </c>
      <c r="AW17" s="43">
        <v>37.118909131349596</v>
      </c>
      <c r="AX17" s="43">
        <v>11.364109668983099</v>
      </c>
      <c r="AY17" s="43">
        <v>28.4886204388342</v>
      </c>
      <c r="AZ17" s="43">
        <v>1.92079344005299</v>
      </c>
      <c r="BA17" s="43">
        <v>8.4908584485075895</v>
      </c>
      <c r="BB17" s="43">
        <v>2.4139723926020298</v>
      </c>
      <c r="BC17" s="43">
        <v>4.6378587031303198</v>
      </c>
      <c r="BD17" s="43">
        <v>0.57615172089622801</v>
      </c>
      <c r="BE17" s="43">
        <v>1.97702140627829</v>
      </c>
      <c r="BF17" s="43">
        <v>0.94045040556772397</v>
      </c>
      <c r="BG17" s="43">
        <v>12.7852612197902</v>
      </c>
      <c r="BH17" s="43">
        <v>8.0951381258135608</v>
      </c>
      <c r="BI17" s="43">
        <v>4.1098909950205602</v>
      </c>
      <c r="BJ17" s="44">
        <f t="shared" si="0"/>
        <v>1033.2137819264558</v>
      </c>
      <c r="BK17" s="43">
        <f t="shared" si="1"/>
        <v>720.49897205177001</v>
      </c>
      <c r="BL17" s="43">
        <f t="shared" si="2"/>
        <v>677.64439716947845</v>
      </c>
      <c r="BM17" s="43">
        <f t="shared" si="3"/>
        <v>522.15530809580298</v>
      </c>
      <c r="BN17" s="43">
        <f t="shared" si="4"/>
        <v>250.80344007668648</v>
      </c>
      <c r="BO17" s="43">
        <f t="shared" si="5"/>
        <v>201.8491948309609</v>
      </c>
      <c r="BP17" s="43">
        <f t="shared" si="6"/>
        <v>143.1588966775588</v>
      </c>
      <c r="BQ17" s="43">
        <f t="shared" si="7"/>
        <v>53.207574516703325</v>
      </c>
      <c r="BR17" s="43">
        <f t="shared" si="8"/>
        <v>34.51568475003085</v>
      </c>
      <c r="BS17" s="43">
        <f t="shared" si="9"/>
        <v>44.211948582454752</v>
      </c>
      <c r="BT17" s="43">
        <f t="shared" si="10"/>
        <v>28.986616894564499</v>
      </c>
      <c r="BU17" s="43">
        <f t="shared" si="11"/>
        <v>23.325980603086155</v>
      </c>
      <c r="BV17" s="43">
        <f t="shared" si="12"/>
        <v>12.279636063840311</v>
      </c>
      <c r="BW17" s="45">
        <f t="shared" si="13"/>
        <v>38.229691283240811</v>
      </c>
    </row>
    <row r="18" spans="1:75" x14ac:dyDescent="0.25">
      <c r="A18" s="42">
        <v>15</v>
      </c>
      <c r="B18" s="1" t="s">
        <v>256</v>
      </c>
      <c r="C18" s="1" t="s">
        <v>242</v>
      </c>
      <c r="D18" s="43">
        <v>11.146205978467901</v>
      </c>
      <c r="E18" s="43">
        <v>3.3045875338269801</v>
      </c>
      <c r="F18" s="43">
        <v>5.4479498444668399</v>
      </c>
      <c r="G18" s="43">
        <v>339.19488646678599</v>
      </c>
      <c r="H18" s="43">
        <v>714.174202687415</v>
      </c>
      <c r="I18" s="43">
        <v>717.73519216921204</v>
      </c>
      <c r="J18" s="43">
        <v>1367.27462405594</v>
      </c>
      <c r="K18" s="43">
        <v>476.99513847318599</v>
      </c>
      <c r="L18" s="43">
        <v>3641.8587876184902</v>
      </c>
      <c r="M18" s="43">
        <v>129128.237682131</v>
      </c>
      <c r="N18" s="43">
        <v>229.02701010493701</v>
      </c>
      <c r="O18" s="43">
        <v>275.72471559976202</v>
      </c>
      <c r="P18" s="43">
        <v>402.00353236985399</v>
      </c>
      <c r="Q18" s="43">
        <v>40.302723307255398</v>
      </c>
      <c r="R18" s="43">
        <v>398698.78620822402</v>
      </c>
      <c r="S18" s="43">
        <v>389218</v>
      </c>
      <c r="T18" s="43">
        <v>3.0640974461384198</v>
      </c>
      <c r="U18" s="43">
        <v>1011.1458520654</v>
      </c>
      <c r="V18" s="43">
        <v>1539.61771827026</v>
      </c>
      <c r="W18" s="43">
        <v>10.1460811134063</v>
      </c>
      <c r="X18" s="43">
        <v>158.13266553936899</v>
      </c>
      <c r="Y18" s="43">
        <v>861.32290112405803</v>
      </c>
      <c r="Z18" s="43">
        <v>1383.2798308809899</v>
      </c>
      <c r="AA18" s="43">
        <v>0.47252099132464298</v>
      </c>
      <c r="AB18" s="43">
        <v>1.7231719096074301</v>
      </c>
      <c r="AC18" s="43">
        <v>22.406870346439199</v>
      </c>
      <c r="AD18" s="43">
        <v>18.3639430730531</v>
      </c>
      <c r="AE18" s="43">
        <v>9.5074080039614106</v>
      </c>
      <c r="AF18" s="43">
        <v>23.2515234273421</v>
      </c>
      <c r="AG18" s="43">
        <v>121.10545230042</v>
      </c>
      <c r="AH18" s="43">
        <v>-1.3203477774747101</v>
      </c>
      <c r="AI18" s="43">
        <v>1202.9017844038001</v>
      </c>
      <c r="AJ18" s="43">
        <v>78.752687074780098</v>
      </c>
      <c r="AK18" s="43">
        <f t="shared" si="14"/>
        <v>15.274422106531771</v>
      </c>
      <c r="AL18" s="43">
        <v>5.6124618801329103</v>
      </c>
      <c r="AM18" s="43">
        <v>0.57236224474185404</v>
      </c>
      <c r="AN18" s="43">
        <v>1.22336493775611</v>
      </c>
      <c r="AO18" s="43">
        <v>0.130060292061075</v>
      </c>
      <c r="AP18" s="43">
        <v>11.778068884994701</v>
      </c>
      <c r="AQ18" s="43">
        <v>6.0728119462633199</v>
      </c>
      <c r="AR18" s="43">
        <v>16.011567038144801</v>
      </c>
      <c r="AS18" s="43">
        <v>100.314240701163</v>
      </c>
      <c r="AT18" s="43">
        <v>288.27185918356003</v>
      </c>
      <c r="AU18" s="43">
        <v>39.676719448398302</v>
      </c>
      <c r="AV18" s="43">
        <v>209.13347316261499</v>
      </c>
      <c r="AW18" s="43">
        <v>35.451792289807202</v>
      </c>
      <c r="AX18" s="43">
        <v>11.392187143277001</v>
      </c>
      <c r="AY18" s="43">
        <v>31.844140150651398</v>
      </c>
      <c r="AZ18" s="43">
        <v>3.01135887938347</v>
      </c>
      <c r="BA18" s="43">
        <v>12.349946159655801</v>
      </c>
      <c r="BB18" s="43">
        <v>2.5045565171235502</v>
      </c>
      <c r="BC18" s="43">
        <v>6.1787180062750604</v>
      </c>
      <c r="BD18" s="43">
        <v>0.64312160888363301</v>
      </c>
      <c r="BE18" s="43">
        <v>5.3173745210637504</v>
      </c>
      <c r="BF18" s="43">
        <v>0.84943943339461903</v>
      </c>
      <c r="BG18" s="43">
        <v>28.131669413261601</v>
      </c>
      <c r="BH18" s="43">
        <v>10.6915656952956</v>
      </c>
      <c r="BI18" s="43">
        <v>5.5305032533524496</v>
      </c>
      <c r="BJ18" s="44">
        <f t="shared" si="0"/>
        <v>423.26683840153169</v>
      </c>
      <c r="BK18" s="43">
        <f t="shared" si="1"/>
        <v>470.26404434512239</v>
      </c>
      <c r="BL18" s="43">
        <f t="shared" si="2"/>
        <v>427.55085612498175</v>
      </c>
      <c r="BM18" s="43">
        <f t="shared" si="3"/>
        <v>457.62247956808528</v>
      </c>
      <c r="BN18" s="43">
        <f t="shared" si="4"/>
        <v>239.53913709329191</v>
      </c>
      <c r="BO18" s="43">
        <f t="shared" si="5"/>
        <v>202.34790663014209</v>
      </c>
      <c r="BP18" s="43">
        <f t="shared" si="6"/>
        <v>160.0208047771427</v>
      </c>
      <c r="BQ18" s="43">
        <f t="shared" si="7"/>
        <v>83.417143473226318</v>
      </c>
      <c r="BR18" s="43">
        <f t="shared" si="8"/>
        <v>50.203033169332521</v>
      </c>
      <c r="BS18" s="43">
        <f t="shared" si="9"/>
        <v>45.870998482116299</v>
      </c>
      <c r="BT18" s="43">
        <f t="shared" si="10"/>
        <v>38.616987539219124</v>
      </c>
      <c r="BU18" s="43">
        <f t="shared" si="11"/>
        <v>26.037312100551944</v>
      </c>
      <c r="BV18" s="43">
        <f t="shared" si="12"/>
        <v>33.027170938284165</v>
      </c>
      <c r="BW18" s="45">
        <f t="shared" si="13"/>
        <v>34.530058268073944</v>
      </c>
    </row>
    <row r="19" spans="1:75" x14ac:dyDescent="0.25">
      <c r="A19" s="42">
        <v>16</v>
      </c>
      <c r="B19" s="1" t="s">
        <v>257</v>
      </c>
      <c r="C19" s="1" t="s">
        <v>242</v>
      </c>
      <c r="D19" s="43">
        <v>0.92291149289608099</v>
      </c>
      <c r="E19" s="43">
        <v>0.51568891207404799</v>
      </c>
      <c r="F19" s="43">
        <v>2.5433726696505401</v>
      </c>
      <c r="G19" s="43">
        <v>713.73808266089202</v>
      </c>
      <c r="H19" s="43">
        <v>107.24910569069699</v>
      </c>
      <c r="I19" s="43">
        <v>107.56466699479</v>
      </c>
      <c r="J19" s="43">
        <v>1703.8857239404799</v>
      </c>
      <c r="K19" s="43">
        <v>4877.45983976342</v>
      </c>
      <c r="L19" s="43">
        <v>2788.0014326468399</v>
      </c>
      <c r="M19" s="43">
        <v>169036.451803381</v>
      </c>
      <c r="N19" s="43">
        <v>478.15857437353998</v>
      </c>
      <c r="O19" s="43">
        <v>353.50483356485</v>
      </c>
      <c r="P19" s="43">
        <v>53.3995259678886</v>
      </c>
      <c r="Q19" s="43">
        <v>58.617792035159702</v>
      </c>
      <c r="R19" s="43">
        <v>409018.68141045101</v>
      </c>
      <c r="S19" s="43">
        <v>389218</v>
      </c>
      <c r="T19" s="43">
        <v>0.29595400538998401</v>
      </c>
      <c r="U19" s="43">
        <v>5.9238584659657798</v>
      </c>
      <c r="V19" s="43">
        <v>5.64950776439556</v>
      </c>
      <c r="W19" s="43">
        <v>6.6856434935191196</v>
      </c>
      <c r="X19" s="43">
        <v>235.812621166355</v>
      </c>
      <c r="Y19" s="43">
        <v>87.435863158206502</v>
      </c>
      <c r="Z19" s="43">
        <v>136.97482934901001</v>
      </c>
      <c r="AA19" s="43">
        <v>0.29476458573856501</v>
      </c>
      <c r="AB19" s="43">
        <v>5.8607150626592999</v>
      </c>
      <c r="AC19" s="43">
        <v>6.9160225800054</v>
      </c>
      <c r="AD19" s="43">
        <v>5.6052157644846403</v>
      </c>
      <c r="AE19" s="43">
        <v>2.21839354777061</v>
      </c>
      <c r="AF19" s="43">
        <v>1.61381588474161</v>
      </c>
      <c r="AG19" s="43">
        <v>30.229153360979499</v>
      </c>
      <c r="AH19" s="43">
        <v>2.18542679565781</v>
      </c>
      <c r="AI19" s="43">
        <v>1065.23349523817</v>
      </c>
      <c r="AJ19" s="43">
        <v>118.730249853915</v>
      </c>
      <c r="AK19" s="43">
        <f t="shared" si="14"/>
        <v>8.9718795045814108</v>
      </c>
      <c r="AL19" s="43">
        <v>1.2630903256758399</v>
      </c>
      <c r="AM19" s="43">
        <v>3.0131856897902001</v>
      </c>
      <c r="AN19" s="43">
        <v>2.8443713923982501</v>
      </c>
      <c r="AO19" s="43">
        <v>1.9199090578119998E-2</v>
      </c>
      <c r="AP19" s="43">
        <v>59.270814705857603</v>
      </c>
      <c r="AQ19" s="43">
        <v>65.896766044600895</v>
      </c>
      <c r="AR19" s="43">
        <v>45.622085105539</v>
      </c>
      <c r="AS19" s="43">
        <v>356.31385385966797</v>
      </c>
      <c r="AT19" s="43">
        <v>1008.91150349731</v>
      </c>
      <c r="AU19" s="43">
        <v>133.61559163963801</v>
      </c>
      <c r="AV19" s="43">
        <v>565.60460044670594</v>
      </c>
      <c r="AW19" s="43">
        <v>84.736775883757403</v>
      </c>
      <c r="AX19" s="43">
        <v>20.121612734761602</v>
      </c>
      <c r="AY19" s="43">
        <v>59.379256034115997</v>
      </c>
      <c r="AZ19" s="43">
        <v>5.1772194398379696</v>
      </c>
      <c r="BA19" s="43">
        <v>23.8003286402224</v>
      </c>
      <c r="BB19" s="43">
        <v>3.83804642669398</v>
      </c>
      <c r="BC19" s="43">
        <v>9.6079056986295797</v>
      </c>
      <c r="BD19" s="43">
        <v>1.25705967301312</v>
      </c>
      <c r="BE19" s="43">
        <v>8.0316493935792792</v>
      </c>
      <c r="BF19" s="43">
        <v>1.2693311187971501</v>
      </c>
      <c r="BG19" s="43">
        <v>8.8616167074230194</v>
      </c>
      <c r="BH19" s="43">
        <v>11.1622758366311</v>
      </c>
      <c r="BI19" s="43">
        <v>3.1080316961816901</v>
      </c>
      <c r="BJ19" s="44">
        <f t="shared" si="0"/>
        <v>1503.4339825302447</v>
      </c>
      <c r="BK19" s="43">
        <f t="shared" si="1"/>
        <v>1645.8588964067048</v>
      </c>
      <c r="BL19" s="43">
        <f t="shared" si="2"/>
        <v>1439.8231857719613</v>
      </c>
      <c r="BM19" s="43">
        <f t="shared" si="3"/>
        <v>1237.6468281109539</v>
      </c>
      <c r="BN19" s="43">
        <f t="shared" si="4"/>
        <v>572.54578299836089</v>
      </c>
      <c r="BO19" s="43">
        <f t="shared" si="5"/>
        <v>357.39987095491296</v>
      </c>
      <c r="BP19" s="43">
        <f t="shared" si="6"/>
        <v>298.38822127696477</v>
      </c>
      <c r="BQ19" s="43">
        <f t="shared" si="7"/>
        <v>143.41328088193822</v>
      </c>
      <c r="BR19" s="43">
        <f t="shared" si="8"/>
        <v>96.749303415538208</v>
      </c>
      <c r="BS19" s="43">
        <f t="shared" si="9"/>
        <v>70.293890598790838</v>
      </c>
      <c r="BT19" s="43">
        <f t="shared" si="10"/>
        <v>60.049410616434869</v>
      </c>
      <c r="BU19" s="43">
        <f t="shared" si="11"/>
        <v>50.893104170571661</v>
      </c>
      <c r="BV19" s="43">
        <f t="shared" si="12"/>
        <v>49.886021078132167</v>
      </c>
      <c r="BW19" s="45">
        <f t="shared" si="13"/>
        <v>51.598825967363823</v>
      </c>
    </row>
    <row r="20" spans="1:75" x14ac:dyDescent="0.25">
      <c r="A20" s="42">
        <v>17</v>
      </c>
      <c r="B20" s="1" t="s">
        <v>258</v>
      </c>
      <c r="C20" s="1" t="s">
        <v>242</v>
      </c>
      <c r="D20" s="43">
        <v>1.2905512820948599</v>
      </c>
      <c r="E20" s="43">
        <v>2.0857957804595202</v>
      </c>
      <c r="F20" s="43">
        <v>1.7169521126865199</v>
      </c>
      <c r="G20" s="43">
        <v>593.53545187632301</v>
      </c>
      <c r="H20" s="43">
        <v>124.865620736046</v>
      </c>
      <c r="I20" s="43">
        <v>132.40704502355999</v>
      </c>
      <c r="J20" s="43">
        <v>154.41933670077299</v>
      </c>
      <c r="K20" s="43">
        <v>2584.0144834816901</v>
      </c>
      <c r="L20" s="43">
        <v>1859.9601204231701</v>
      </c>
      <c r="M20" s="43">
        <v>173260.99089456699</v>
      </c>
      <c r="N20" s="43">
        <v>457.38598967762499</v>
      </c>
      <c r="O20" s="43">
        <v>585.89641142066205</v>
      </c>
      <c r="P20" s="43">
        <v>39.933669229984602</v>
      </c>
      <c r="Q20" s="43">
        <v>7.5788723493373604</v>
      </c>
      <c r="R20" s="43">
        <v>395128.44038643403</v>
      </c>
      <c r="S20" s="43">
        <v>389218</v>
      </c>
      <c r="T20" s="43">
        <v>0.93389171604285803</v>
      </c>
      <c r="U20" s="43">
        <v>2.7074503112575701</v>
      </c>
      <c r="V20" s="43">
        <v>1.8611702286477001</v>
      </c>
      <c r="W20" s="43">
        <v>7.2225347168807801</v>
      </c>
      <c r="X20" s="43">
        <v>278.81883696804999</v>
      </c>
      <c r="Y20" s="43">
        <v>94.702083553807398</v>
      </c>
      <c r="Z20" s="43">
        <v>100.20525714507301</v>
      </c>
      <c r="AA20" s="43">
        <v>0.16233067919508601</v>
      </c>
      <c r="AB20" s="43">
        <v>0.19136344362001301</v>
      </c>
      <c r="AC20" s="43">
        <v>1.01849035468125</v>
      </c>
      <c r="AD20" s="43">
        <v>1.34758022494026</v>
      </c>
      <c r="AE20" s="43">
        <v>1.7902942564381199</v>
      </c>
      <c r="AF20" s="43">
        <v>0.51163204816905605</v>
      </c>
      <c r="AG20" s="43">
        <v>7.0226646774157899</v>
      </c>
      <c r="AH20" s="43">
        <v>0.129438573245102</v>
      </c>
      <c r="AI20" s="43">
        <v>1108.0787795101201</v>
      </c>
      <c r="AJ20" s="43">
        <v>128.91878179281099</v>
      </c>
      <c r="AK20" s="43">
        <f t="shared" si="14"/>
        <v>8.5951694865604971</v>
      </c>
      <c r="AL20" s="43">
        <v>0.79008093318026096</v>
      </c>
      <c r="AM20" s="43">
        <v>0.107604293517486</v>
      </c>
      <c r="AN20" s="43">
        <v>6.7535444447829995E-2</v>
      </c>
      <c r="AO20" s="43">
        <v>-3.0780277469670001E-3</v>
      </c>
      <c r="AP20" s="43">
        <v>36.070979378205799</v>
      </c>
      <c r="AQ20" s="43">
        <v>3.2271289259820799</v>
      </c>
      <c r="AR20" s="43">
        <v>10.0543329896392</v>
      </c>
      <c r="AS20" s="43">
        <v>528.83080196120204</v>
      </c>
      <c r="AT20" s="43">
        <v>1383.16469341523</v>
      </c>
      <c r="AU20" s="43">
        <v>170.46929142833099</v>
      </c>
      <c r="AV20" s="43">
        <v>727.32023454660805</v>
      </c>
      <c r="AW20" s="43">
        <v>109.80930660845701</v>
      </c>
      <c r="AX20" s="43">
        <v>21.980674388254499</v>
      </c>
      <c r="AY20" s="43">
        <v>69.024896860223507</v>
      </c>
      <c r="AZ20" s="43">
        <v>6.0921760485804901</v>
      </c>
      <c r="BA20" s="43">
        <v>26.7416771697802</v>
      </c>
      <c r="BB20" s="43">
        <v>4.3481889988768296</v>
      </c>
      <c r="BC20" s="43">
        <v>10.124927457789401</v>
      </c>
      <c r="BD20" s="43">
        <v>1.2642235072099</v>
      </c>
      <c r="BE20" s="43">
        <v>7.3606410700491702</v>
      </c>
      <c r="BF20" s="43">
        <v>1.10139187058957</v>
      </c>
      <c r="BG20" s="43">
        <v>9.6189451987054202</v>
      </c>
      <c r="BH20" s="43">
        <v>12.9374435408194</v>
      </c>
      <c r="BI20" s="43">
        <v>3.1228687722954702</v>
      </c>
      <c r="BJ20" s="44">
        <f t="shared" si="0"/>
        <v>2231.3535947730047</v>
      </c>
      <c r="BK20" s="43">
        <f t="shared" si="1"/>
        <v>2256.3861230264765</v>
      </c>
      <c r="BL20" s="43">
        <f t="shared" si="2"/>
        <v>1836.9535714259807</v>
      </c>
      <c r="BM20" s="43">
        <f t="shared" si="3"/>
        <v>1591.5103600582233</v>
      </c>
      <c r="BN20" s="43">
        <f t="shared" si="4"/>
        <v>741.95477438146634</v>
      </c>
      <c r="BO20" s="43">
        <f t="shared" si="5"/>
        <v>390.42050423187385</v>
      </c>
      <c r="BP20" s="43">
        <f t="shared" si="6"/>
        <v>346.85877819207792</v>
      </c>
      <c r="BQ20" s="43">
        <f t="shared" si="7"/>
        <v>168.75833929585846</v>
      </c>
      <c r="BR20" s="43">
        <f t="shared" si="8"/>
        <v>108.70600475520406</v>
      </c>
      <c r="BS20" s="43">
        <f t="shared" si="9"/>
        <v>79.637161151590277</v>
      </c>
      <c r="BT20" s="43">
        <f t="shared" si="10"/>
        <v>63.280796611183753</v>
      </c>
      <c r="BU20" s="43">
        <f t="shared" si="11"/>
        <v>51.183137943720645</v>
      </c>
      <c r="BV20" s="43">
        <f t="shared" si="12"/>
        <v>45.718267515833354</v>
      </c>
      <c r="BW20" s="45">
        <f t="shared" si="13"/>
        <v>44.772027259738614</v>
      </c>
    </row>
    <row r="21" spans="1:75" x14ac:dyDescent="0.25">
      <c r="A21" s="42">
        <v>18</v>
      </c>
      <c r="B21" s="1" t="s">
        <v>258</v>
      </c>
      <c r="C21" s="1" t="s">
        <v>242</v>
      </c>
      <c r="D21" s="43">
        <v>2.7441244353621799</v>
      </c>
      <c r="E21" s="43">
        <v>0.49793280143354901</v>
      </c>
      <c r="F21" s="43">
        <v>1.8994776613338</v>
      </c>
      <c r="G21" s="43">
        <v>617.37265615437695</v>
      </c>
      <c r="H21" s="43">
        <v>289.08122182964598</v>
      </c>
      <c r="I21" s="43">
        <v>267.77656643889298</v>
      </c>
      <c r="J21" s="43">
        <v>349.739796595494</v>
      </c>
      <c r="K21" s="43">
        <v>3435.76200615991</v>
      </c>
      <c r="L21" s="43">
        <v>2248.6522680923999</v>
      </c>
      <c r="M21" s="43">
        <v>172235.80091235001</v>
      </c>
      <c r="N21" s="43">
        <v>396.16047792052598</v>
      </c>
      <c r="O21" s="43">
        <v>377.36332829185301</v>
      </c>
      <c r="P21" s="43">
        <v>26.805552773269302</v>
      </c>
      <c r="Q21" s="43">
        <v>7.6774513706514096</v>
      </c>
      <c r="R21" s="43">
        <v>387860.23521268502</v>
      </c>
      <c r="S21" s="43">
        <v>389218</v>
      </c>
      <c r="T21" s="43">
        <v>0.69852469465313505</v>
      </c>
      <c r="U21" s="43">
        <v>9.2799844714083903</v>
      </c>
      <c r="V21" s="43">
        <v>6.12504450618788</v>
      </c>
      <c r="W21" s="43">
        <v>7.9014554433825603</v>
      </c>
      <c r="X21" s="43">
        <v>296.99423405419998</v>
      </c>
      <c r="Y21" s="43">
        <v>216.91011734491201</v>
      </c>
      <c r="Z21" s="43">
        <v>199.394984947154</v>
      </c>
      <c r="AA21" s="43">
        <v>0.49054198251807901</v>
      </c>
      <c r="AB21" s="43">
        <v>0.25555004306268098</v>
      </c>
      <c r="AC21" s="43">
        <v>1.0980992905971401</v>
      </c>
      <c r="AD21" s="43">
        <v>0.90674549860065601</v>
      </c>
      <c r="AE21" s="43">
        <v>2.0854120713128501</v>
      </c>
      <c r="AF21" s="43">
        <v>3.7618904099794799</v>
      </c>
      <c r="AG21" s="43">
        <v>7.32265464439726</v>
      </c>
      <c r="AH21" s="43">
        <v>0.18443626513201</v>
      </c>
      <c r="AI21" s="43">
        <v>1101.9125086330901</v>
      </c>
      <c r="AJ21" s="43">
        <v>133.35404540710499</v>
      </c>
      <c r="AK21" s="43">
        <f t="shared" si="14"/>
        <v>8.2630602264007589</v>
      </c>
      <c r="AL21" s="43">
        <v>1.05968674527814</v>
      </c>
      <c r="AM21" s="43">
        <v>5.5353645667483999E-2</v>
      </c>
      <c r="AN21" s="43">
        <v>4.0513021518696998E-2</v>
      </c>
      <c r="AO21" s="43">
        <v>9.4525286152560006E-3</v>
      </c>
      <c r="AP21" s="43">
        <v>38.845865222880001</v>
      </c>
      <c r="AQ21" s="43">
        <v>0.80552663154302095</v>
      </c>
      <c r="AR21" s="43">
        <v>7.0383235400614401</v>
      </c>
      <c r="AS21" s="43">
        <v>558.15418543488499</v>
      </c>
      <c r="AT21" s="43">
        <v>1431.13658683165</v>
      </c>
      <c r="AU21" s="43">
        <v>177.22423612808899</v>
      </c>
      <c r="AV21" s="43">
        <v>756.39231297634399</v>
      </c>
      <c r="AW21" s="43">
        <v>114.60332338503601</v>
      </c>
      <c r="AX21" s="43">
        <v>22.3042141545269</v>
      </c>
      <c r="AY21" s="43">
        <v>73.641124858346302</v>
      </c>
      <c r="AZ21" s="43">
        <v>5.8689721980765199</v>
      </c>
      <c r="BA21" s="43">
        <v>28.296537486464501</v>
      </c>
      <c r="BB21" s="43">
        <v>4.44363796608864</v>
      </c>
      <c r="BC21" s="43">
        <v>10.770624664607301</v>
      </c>
      <c r="BD21" s="43">
        <v>1.3137402296957299</v>
      </c>
      <c r="BE21" s="43">
        <v>7.7230438459696602</v>
      </c>
      <c r="BF21" s="43">
        <v>1.21038479307842</v>
      </c>
      <c r="BG21" s="43">
        <v>9.9733699318258608</v>
      </c>
      <c r="BH21" s="43">
        <v>13.980112600914699</v>
      </c>
      <c r="BI21" s="43">
        <v>4.3192498324876496</v>
      </c>
      <c r="BJ21" s="44">
        <f t="shared" si="0"/>
        <v>2355.0809512020464</v>
      </c>
      <c r="BK21" s="43">
        <f t="shared" si="1"/>
        <v>2334.6436979309137</v>
      </c>
      <c r="BL21" s="43">
        <f t="shared" si="2"/>
        <v>1909.7439237940625</v>
      </c>
      <c r="BM21" s="43">
        <f t="shared" si="3"/>
        <v>1655.1254113267921</v>
      </c>
      <c r="BN21" s="43">
        <f t="shared" si="4"/>
        <v>774.34677962862168</v>
      </c>
      <c r="BO21" s="43">
        <f t="shared" si="5"/>
        <v>396.1672141123783</v>
      </c>
      <c r="BP21" s="43">
        <f t="shared" si="6"/>
        <v>370.05590381078542</v>
      </c>
      <c r="BQ21" s="43">
        <f t="shared" si="7"/>
        <v>162.57540714893406</v>
      </c>
      <c r="BR21" s="43">
        <f t="shared" si="8"/>
        <v>115.02657514822968</v>
      </c>
      <c r="BS21" s="43">
        <f t="shared" si="9"/>
        <v>81.385310734224177</v>
      </c>
      <c r="BT21" s="43">
        <f t="shared" si="10"/>
        <v>67.316404153795631</v>
      </c>
      <c r="BU21" s="43">
        <f t="shared" si="11"/>
        <v>53.187863550434408</v>
      </c>
      <c r="BV21" s="43">
        <f t="shared" si="12"/>
        <v>47.969216434594159</v>
      </c>
      <c r="BW21" s="45">
        <f t="shared" si="13"/>
        <v>49.20263386497642</v>
      </c>
    </row>
    <row r="22" spans="1:75" x14ac:dyDescent="0.25">
      <c r="A22" s="42">
        <v>19</v>
      </c>
      <c r="B22" s="1" t="s">
        <v>259</v>
      </c>
      <c r="C22" s="1" t="s">
        <v>242</v>
      </c>
      <c r="D22" s="43">
        <v>1.22839105257434</v>
      </c>
      <c r="E22" s="43">
        <v>1.30363486891206</v>
      </c>
      <c r="F22" s="43">
        <v>0.77053914553890701</v>
      </c>
      <c r="G22" s="43">
        <v>378.62444735202098</v>
      </c>
      <c r="H22" s="43">
        <v>30.463238666244798</v>
      </c>
      <c r="I22" s="43">
        <v>26.0892795644255</v>
      </c>
      <c r="J22" s="43">
        <v>441.95925759831601</v>
      </c>
      <c r="K22" s="43">
        <v>1714.08708338111</v>
      </c>
      <c r="L22" s="43">
        <v>1969.18105945923</v>
      </c>
      <c r="M22" s="43">
        <v>177418.083117712</v>
      </c>
      <c r="N22" s="43">
        <v>520.850200827099</v>
      </c>
      <c r="O22" s="43">
        <v>351.08931870885601</v>
      </c>
      <c r="P22" s="43">
        <v>119.652002136607</v>
      </c>
      <c r="Q22" s="43">
        <v>51.273590632376802</v>
      </c>
      <c r="R22" s="43">
        <v>392640.45334119501</v>
      </c>
      <c r="S22" s="43">
        <v>389218</v>
      </c>
      <c r="T22" s="43">
        <v>0.39587344255583801</v>
      </c>
      <c r="U22" s="43">
        <v>0.52227864036194604</v>
      </c>
      <c r="V22" s="43">
        <v>1.8521888641103001E-2</v>
      </c>
      <c r="W22" s="43">
        <v>6.8898645165041001</v>
      </c>
      <c r="X22" s="43">
        <v>272.89318417089601</v>
      </c>
      <c r="Y22" s="43">
        <v>32.5269367903811</v>
      </c>
      <c r="Z22" s="43">
        <v>64.972151671711103</v>
      </c>
      <c r="AA22" s="43">
        <v>8.5664831118813997E-2</v>
      </c>
      <c r="AB22" s="43">
        <v>5.4295112481229001E-2</v>
      </c>
      <c r="AC22" s="43">
        <v>1.01017560229743</v>
      </c>
      <c r="AD22" s="43">
        <v>1.19083064463685</v>
      </c>
      <c r="AE22" s="43">
        <v>0.53784880763428999</v>
      </c>
      <c r="AF22" s="43">
        <v>2.8119733089146299</v>
      </c>
      <c r="AG22" s="43">
        <v>18.9902883600157</v>
      </c>
      <c r="AH22" s="43">
        <v>0.91298059246590602</v>
      </c>
      <c r="AI22" s="43">
        <v>1157.88916527938</v>
      </c>
      <c r="AJ22" s="43">
        <v>138.33534746306299</v>
      </c>
      <c r="AK22" s="43">
        <f t="shared" si="14"/>
        <v>8.3701612531717444</v>
      </c>
      <c r="AL22" s="43">
        <v>0.40020952475948002</v>
      </c>
      <c r="AM22" s="43">
        <v>7.6235941469760996E-2</v>
      </c>
      <c r="AN22" s="43">
        <v>-1.032815457784E-3</v>
      </c>
      <c r="AO22" s="43">
        <v>-1.2998309348711001E-2</v>
      </c>
      <c r="AP22" s="43">
        <v>61.278287785485702</v>
      </c>
      <c r="AQ22" s="43">
        <v>23.543693660064498</v>
      </c>
      <c r="AR22" s="43">
        <v>31.037982610087798</v>
      </c>
      <c r="AS22" s="43">
        <v>577.47244545169406</v>
      </c>
      <c r="AT22" s="43">
        <v>1496.7553183153</v>
      </c>
      <c r="AU22" s="43">
        <v>185.29299218899601</v>
      </c>
      <c r="AV22" s="43">
        <v>796.36961808390004</v>
      </c>
      <c r="AW22" s="43">
        <v>114.404362402765</v>
      </c>
      <c r="AX22" s="43">
        <v>22.056651021762502</v>
      </c>
      <c r="AY22" s="43">
        <v>70.272445886979398</v>
      </c>
      <c r="AZ22" s="43">
        <v>6.2158862318071399</v>
      </c>
      <c r="BA22" s="43">
        <v>27.264763575087802</v>
      </c>
      <c r="BB22" s="43">
        <v>4.4774638232770396</v>
      </c>
      <c r="BC22" s="43">
        <v>11.066129804049901</v>
      </c>
      <c r="BD22" s="43">
        <v>1.3613610330025101</v>
      </c>
      <c r="BE22" s="43">
        <v>7.9919270726379796</v>
      </c>
      <c r="BF22" s="43">
        <v>1.233234403135</v>
      </c>
      <c r="BG22" s="43">
        <v>8.25968532518087</v>
      </c>
      <c r="BH22" s="43">
        <v>13.147452313360199</v>
      </c>
      <c r="BI22" s="43">
        <v>3.6954542670039601</v>
      </c>
      <c r="BJ22" s="44">
        <f t="shared" si="0"/>
        <v>2436.5925968425909</v>
      </c>
      <c r="BK22" s="43">
        <f t="shared" si="1"/>
        <v>2441.6889368928223</v>
      </c>
      <c r="BL22" s="43">
        <f t="shared" si="2"/>
        <v>1996.6917261745261</v>
      </c>
      <c r="BM22" s="43">
        <f t="shared" si="3"/>
        <v>1742.6031030282277</v>
      </c>
      <c r="BN22" s="43">
        <f t="shared" si="4"/>
        <v>773.00244866733112</v>
      </c>
      <c r="BO22" s="43">
        <f t="shared" si="5"/>
        <v>391.77000038654529</v>
      </c>
      <c r="BP22" s="43">
        <f t="shared" si="6"/>
        <v>353.12786877879091</v>
      </c>
      <c r="BQ22" s="43">
        <f t="shared" si="7"/>
        <v>172.18521417748309</v>
      </c>
      <c r="BR22" s="43">
        <f t="shared" si="8"/>
        <v>110.83237225645448</v>
      </c>
      <c r="BS22" s="43">
        <f t="shared" si="9"/>
        <v>82.004831928150907</v>
      </c>
      <c r="BT22" s="43">
        <f t="shared" si="10"/>
        <v>69.163311275311884</v>
      </c>
      <c r="BU22" s="43">
        <f t="shared" si="11"/>
        <v>55.115831295648185</v>
      </c>
      <c r="BV22" s="43">
        <f t="shared" si="12"/>
        <v>49.639298587813535</v>
      </c>
      <c r="BW22" s="45">
        <f t="shared" si="13"/>
        <v>50.131479802235773</v>
      </c>
    </row>
    <row r="23" spans="1:75" x14ac:dyDescent="0.25">
      <c r="A23" s="42">
        <v>20</v>
      </c>
      <c r="B23" s="1" t="s">
        <v>260</v>
      </c>
      <c r="C23" s="1" t="s">
        <v>242</v>
      </c>
      <c r="D23" s="43">
        <v>1.88232640976453</v>
      </c>
      <c r="E23" s="43">
        <v>-0.51294826549904504</v>
      </c>
      <c r="F23" s="43">
        <v>0.31900776802075598</v>
      </c>
      <c r="G23" s="43">
        <v>453.87261562773801</v>
      </c>
      <c r="H23" s="43">
        <v>29.424987140885399</v>
      </c>
      <c r="I23" s="43">
        <v>22.514424297065201</v>
      </c>
      <c r="J23" s="43">
        <v>894.40469048472801</v>
      </c>
      <c r="K23" s="43">
        <v>2858.719124881</v>
      </c>
      <c r="L23" s="43">
        <v>2615.30086867098</v>
      </c>
      <c r="M23" s="43">
        <v>180738.443992808</v>
      </c>
      <c r="N23" s="43">
        <v>473.711808716397</v>
      </c>
      <c r="O23" s="43">
        <v>358.21597101548298</v>
      </c>
      <c r="P23" s="43">
        <v>69.563514348383904</v>
      </c>
      <c r="Q23" s="43">
        <v>91.767464507084497</v>
      </c>
      <c r="R23" s="43">
        <v>424185.69293237</v>
      </c>
      <c r="S23" s="43">
        <v>389218</v>
      </c>
      <c r="T23" s="43">
        <v>0.15009335238525801</v>
      </c>
      <c r="U23" s="43">
        <v>1.44756161176458</v>
      </c>
      <c r="V23" s="43">
        <v>-6.2063191776810002E-3</v>
      </c>
      <c r="W23" s="43">
        <v>6.6209926296515498</v>
      </c>
      <c r="X23" s="43">
        <v>241.41790292983299</v>
      </c>
      <c r="Y23" s="43">
        <v>37.4883539706967</v>
      </c>
      <c r="Z23" s="43">
        <v>67.742192333187802</v>
      </c>
      <c r="AA23" s="43">
        <v>8.7849594122742999E-2</v>
      </c>
      <c r="AB23" s="43">
        <v>-3.3084485331489E-2</v>
      </c>
      <c r="AC23" s="43">
        <v>0.874478483411114</v>
      </c>
      <c r="AD23" s="43">
        <v>1.0621195199238</v>
      </c>
      <c r="AE23" s="43">
        <v>0.30115693426204598</v>
      </c>
      <c r="AF23" s="43">
        <v>0.57024770163299199</v>
      </c>
      <c r="AG23" s="43">
        <v>14.3960996182545</v>
      </c>
      <c r="AH23" s="43">
        <v>1.2002921196880501</v>
      </c>
      <c r="AI23" s="43">
        <v>1062.9356726511701</v>
      </c>
      <c r="AJ23" s="43">
        <v>99.4194422024228</v>
      </c>
      <c r="AK23" s="43">
        <f t="shared" si="14"/>
        <v>10.691426637528116</v>
      </c>
      <c r="AL23" s="43">
        <v>0.72385863408721296</v>
      </c>
      <c r="AM23" s="43">
        <v>-2.7502111128394999E-2</v>
      </c>
      <c r="AN23" s="43">
        <v>5.2838180821039998E-3</v>
      </c>
      <c r="AO23" s="43">
        <v>-1.4247263779635999E-2</v>
      </c>
      <c r="AP23" s="43">
        <v>87.742154914618197</v>
      </c>
      <c r="AQ23" s="43">
        <v>48.734408343592399</v>
      </c>
      <c r="AR23" s="43">
        <v>75.757334887247097</v>
      </c>
      <c r="AS23" s="43">
        <v>455.25084299533</v>
      </c>
      <c r="AT23" s="43">
        <v>1335.8190389733199</v>
      </c>
      <c r="AU23" s="43">
        <v>144.817125750542</v>
      </c>
      <c r="AV23" s="43">
        <v>627.39670644494197</v>
      </c>
      <c r="AW23" s="43">
        <v>87.445878146082805</v>
      </c>
      <c r="AX23" s="43">
        <v>19.6836199015505</v>
      </c>
      <c r="AY23" s="43">
        <v>53.900615353437402</v>
      </c>
      <c r="AZ23" s="43">
        <v>4.5620762300601996</v>
      </c>
      <c r="BA23" s="43">
        <v>21.973703687265601</v>
      </c>
      <c r="BB23" s="43">
        <v>3.5564799315634401</v>
      </c>
      <c r="BC23" s="43">
        <v>9.6655734479625206</v>
      </c>
      <c r="BD23" s="43">
        <v>1.0061536847218699</v>
      </c>
      <c r="BE23" s="43">
        <v>7.3073629995481699</v>
      </c>
      <c r="BF23" s="43">
        <v>1.1711898819388999</v>
      </c>
      <c r="BG23" s="43">
        <v>8.8046465239742293</v>
      </c>
      <c r="BH23" s="43">
        <v>16.2922275072691</v>
      </c>
      <c r="BI23" s="43">
        <v>3.3934907664304901</v>
      </c>
      <c r="BJ23" s="44">
        <f t="shared" si="0"/>
        <v>1920.8896328916878</v>
      </c>
      <c r="BK23" s="43">
        <f t="shared" si="1"/>
        <v>2179.1501451440781</v>
      </c>
      <c r="BL23" s="43">
        <f t="shared" si="2"/>
        <v>1560.5293723118752</v>
      </c>
      <c r="BM23" s="43">
        <f t="shared" si="3"/>
        <v>1372.8593138838992</v>
      </c>
      <c r="BN23" s="43">
        <f t="shared" si="4"/>
        <v>590.85052801407301</v>
      </c>
      <c r="BO23" s="43">
        <f t="shared" si="5"/>
        <v>349.6202469191918</v>
      </c>
      <c r="BP23" s="43">
        <f t="shared" si="6"/>
        <v>270.85736358511258</v>
      </c>
      <c r="BQ23" s="43">
        <f t="shared" si="7"/>
        <v>126.37330277175069</v>
      </c>
      <c r="BR23" s="43">
        <f t="shared" si="8"/>
        <v>89.323998728721961</v>
      </c>
      <c r="BS23" s="43">
        <f t="shared" si="9"/>
        <v>65.136995083579492</v>
      </c>
      <c r="BT23" s="43">
        <f t="shared" si="10"/>
        <v>60.409834049765756</v>
      </c>
      <c r="BU23" s="43">
        <f t="shared" si="11"/>
        <v>40.734966992788259</v>
      </c>
      <c r="BV23" s="43">
        <f t="shared" si="12"/>
        <v>45.387347823280557</v>
      </c>
      <c r="BW23" s="45">
        <f t="shared" si="13"/>
        <v>47.609344794264224</v>
      </c>
    </row>
    <row r="24" spans="1:75" x14ac:dyDescent="0.25">
      <c r="A24" s="42">
        <v>21</v>
      </c>
      <c r="B24" s="1" t="s">
        <v>261</v>
      </c>
      <c r="C24" s="1" t="s">
        <v>242</v>
      </c>
      <c r="D24" s="43">
        <v>3.12396898361831</v>
      </c>
      <c r="E24" s="43">
        <v>-3.44085017679875</v>
      </c>
      <c r="F24" s="43">
        <v>1.0961158876814801</v>
      </c>
      <c r="G24" s="43">
        <v>462.00595469857899</v>
      </c>
      <c r="H24" s="43">
        <v>27.0569065935621</v>
      </c>
      <c r="I24" s="43">
        <v>301.86652227429602</v>
      </c>
      <c r="J24" s="43">
        <v>955.46518708047302</v>
      </c>
      <c r="K24" s="43">
        <v>8986.8540090065799</v>
      </c>
      <c r="L24" s="43">
        <v>446.891314877713</v>
      </c>
      <c r="M24" s="43">
        <v>136283.686439396</v>
      </c>
      <c r="N24" s="43">
        <v>-605.41431063626305</v>
      </c>
      <c r="O24" s="43">
        <v>-35.9071025851825</v>
      </c>
      <c r="P24" s="43">
        <v>448.48560466497099</v>
      </c>
      <c r="Q24" s="43">
        <v>579.61769309132706</v>
      </c>
      <c r="R24" s="43">
        <v>411513.18867027701</v>
      </c>
      <c r="S24" s="43">
        <v>389218</v>
      </c>
      <c r="T24" s="43">
        <v>3.37109286173717</v>
      </c>
      <c r="U24" s="43">
        <v>9.5223320818766499</v>
      </c>
      <c r="V24" s="43">
        <v>-0.94759297954126098</v>
      </c>
      <c r="W24" s="43">
        <v>6.7044368973347401</v>
      </c>
      <c r="X24" s="43">
        <v>215.70161963640399</v>
      </c>
      <c r="Y24" s="43">
        <v>108.241028706137</v>
      </c>
      <c r="Z24" s="43">
        <v>836.70523161712697</v>
      </c>
      <c r="AA24" s="43">
        <v>0.31951587247779201</v>
      </c>
      <c r="AB24" s="43">
        <v>0.60238945040660297</v>
      </c>
      <c r="AC24" s="43">
        <v>1.31234439493334</v>
      </c>
      <c r="AD24" s="43">
        <v>3.7510636726340998</v>
      </c>
      <c r="AE24" s="43">
        <v>3.80030576069468</v>
      </c>
      <c r="AF24" s="43">
        <v>5.9318990044562501</v>
      </c>
      <c r="AG24" s="43">
        <v>50.181101970637101</v>
      </c>
      <c r="AH24" s="43">
        <v>-1.91949771201571</v>
      </c>
      <c r="AI24" s="43">
        <v>1153.2105038406601</v>
      </c>
      <c r="AJ24" s="43">
        <v>103.26693182501801</v>
      </c>
      <c r="AK24" s="43">
        <f t="shared" si="14"/>
        <v>11.167277689577652</v>
      </c>
      <c r="AL24" s="43">
        <v>0.20319647589163201</v>
      </c>
      <c r="AM24" s="43">
        <v>3.3677604707517003E-2</v>
      </c>
      <c r="AN24" s="43">
        <v>5.6146985142617997E-2</v>
      </c>
      <c r="AO24" s="43">
        <v>-5.4311992558482E-2</v>
      </c>
      <c r="AP24" s="43">
        <v>20.7970325912265</v>
      </c>
      <c r="AQ24" s="43">
        <v>0.96837424138543404</v>
      </c>
      <c r="AR24" s="43">
        <v>29.733404476068401</v>
      </c>
      <c r="AS24" s="43">
        <v>302.60117981298703</v>
      </c>
      <c r="AT24" s="43">
        <v>854.78494943390206</v>
      </c>
      <c r="AU24" s="43">
        <v>98.604701503308704</v>
      </c>
      <c r="AV24" s="43">
        <v>465.97877274156798</v>
      </c>
      <c r="AW24" s="43">
        <v>67.456305808573404</v>
      </c>
      <c r="AX24" s="43">
        <v>19.3370167781509</v>
      </c>
      <c r="AY24" s="43">
        <v>51.990366463031798</v>
      </c>
      <c r="AZ24" s="43">
        <v>4.02583893743597</v>
      </c>
      <c r="BA24" s="43">
        <v>16.493887931780399</v>
      </c>
      <c r="BB24" s="43">
        <v>3.5613032152744002</v>
      </c>
      <c r="BC24" s="43">
        <v>7.2910787473468899</v>
      </c>
      <c r="BD24" s="43">
        <v>0.84519183302431999</v>
      </c>
      <c r="BE24" s="43">
        <v>6.59351540154627</v>
      </c>
      <c r="BF24" s="43">
        <v>1.0792349728981101</v>
      </c>
      <c r="BG24" s="43">
        <v>9.1268266481710008</v>
      </c>
      <c r="BH24" s="43">
        <v>11.727100519367699</v>
      </c>
      <c r="BI24" s="43">
        <v>4.2836892419018602</v>
      </c>
      <c r="BJ24" s="44">
        <f t="shared" si="0"/>
        <v>1276.7982270590171</v>
      </c>
      <c r="BK24" s="43">
        <f t="shared" si="1"/>
        <v>1394.4289550308354</v>
      </c>
      <c r="BL24" s="43">
        <f t="shared" si="2"/>
        <v>1062.5506627511716</v>
      </c>
      <c r="BM24" s="43">
        <f t="shared" si="3"/>
        <v>1019.6472051237811</v>
      </c>
      <c r="BN24" s="43">
        <f t="shared" si="4"/>
        <v>455.78585005792843</v>
      </c>
      <c r="BO24" s="43">
        <f t="shared" si="5"/>
        <v>343.46388593518469</v>
      </c>
      <c r="BP24" s="43">
        <f t="shared" si="6"/>
        <v>261.258122929808</v>
      </c>
      <c r="BQ24" s="43">
        <f t="shared" si="7"/>
        <v>111.51908413950055</v>
      </c>
      <c r="BR24" s="43">
        <f t="shared" si="8"/>
        <v>67.048324925936583</v>
      </c>
      <c r="BS24" s="43">
        <f t="shared" si="9"/>
        <v>65.225333613084246</v>
      </c>
      <c r="BT24" s="43">
        <f t="shared" si="10"/>
        <v>45.569242170918059</v>
      </c>
      <c r="BU24" s="43">
        <f t="shared" si="11"/>
        <v>34.21829283499271</v>
      </c>
      <c r="BV24" s="43">
        <f t="shared" si="12"/>
        <v>40.953511810846393</v>
      </c>
      <c r="BW24" s="45">
        <f t="shared" si="13"/>
        <v>43.871340361711795</v>
      </c>
    </row>
    <row r="25" spans="1:75" x14ac:dyDescent="0.25">
      <c r="A25" s="42">
        <v>22</v>
      </c>
      <c r="B25" s="1" t="s">
        <v>262</v>
      </c>
      <c r="C25" s="1" t="s">
        <v>242</v>
      </c>
      <c r="D25" s="43">
        <v>-13.9587097901974</v>
      </c>
      <c r="E25" s="43">
        <v>8.2441189913344903</v>
      </c>
      <c r="F25" s="43">
        <v>-0.24268965116389599</v>
      </c>
      <c r="G25" s="43">
        <v>692.04316061072802</v>
      </c>
      <c r="H25" s="43">
        <v>2196.9766260666302</v>
      </c>
      <c r="I25" s="43">
        <v>2239.49080647244</v>
      </c>
      <c r="J25" s="43">
        <v>286.635980815707</v>
      </c>
      <c r="K25" s="43">
        <v>11029.3266619607</v>
      </c>
      <c r="L25" s="43">
        <v>10885.558303821201</v>
      </c>
      <c r="M25" s="43">
        <v>134494.825949041</v>
      </c>
      <c r="N25" s="43">
        <v>396.379855035459</v>
      </c>
      <c r="O25" s="43">
        <v>652.65551199711399</v>
      </c>
      <c r="P25" s="43">
        <v>418.97593971283402</v>
      </c>
      <c r="Q25" s="43">
        <v>48.598320309605398</v>
      </c>
      <c r="R25" s="43">
        <v>420769.84692515503</v>
      </c>
      <c r="S25" s="43">
        <v>389218</v>
      </c>
      <c r="T25" s="43">
        <v>4.3879624670057504</v>
      </c>
      <c r="U25" s="43">
        <v>70.132045589434298</v>
      </c>
      <c r="V25" s="43">
        <v>46.041712341091902</v>
      </c>
      <c r="W25" s="43">
        <v>12.9994372791682</v>
      </c>
      <c r="X25" s="43">
        <v>446.06982657260698</v>
      </c>
      <c r="Y25" s="43">
        <v>2890.4708425210802</v>
      </c>
      <c r="Z25" s="43">
        <v>3765.9109558698901</v>
      </c>
      <c r="AA25" s="43">
        <v>2.76408918138269</v>
      </c>
      <c r="AB25" s="43">
        <v>4.0763943576725001</v>
      </c>
      <c r="AC25" s="43">
        <v>14.3583509019765</v>
      </c>
      <c r="AD25" s="43">
        <v>11.8907405633115</v>
      </c>
      <c r="AE25" s="43">
        <v>17.135793401260901</v>
      </c>
      <c r="AF25" s="43">
        <v>8.7011989889477999</v>
      </c>
      <c r="AG25" s="43">
        <v>23.467591277669801</v>
      </c>
      <c r="AH25" s="43">
        <v>2.6620543402495702</v>
      </c>
      <c r="AI25" s="43">
        <v>1069.23439367112</v>
      </c>
      <c r="AJ25" s="43">
        <v>113.699289817211</v>
      </c>
      <c r="AK25" s="43">
        <f t="shared" si="14"/>
        <v>9.4040551650769135</v>
      </c>
      <c r="AL25" s="43">
        <v>0.94342848510742405</v>
      </c>
      <c r="AM25" s="43">
        <v>-1.1247394662239001E-2</v>
      </c>
      <c r="AN25" s="43">
        <v>0.17301266942542001</v>
      </c>
      <c r="AO25" s="43">
        <v>-9.9971047689681999E-2</v>
      </c>
      <c r="AP25" s="43">
        <v>25.075955462354798</v>
      </c>
      <c r="AQ25" s="43">
        <v>0.25759008875376599</v>
      </c>
      <c r="AR25" s="43">
        <v>5.3623039960215904</v>
      </c>
      <c r="AS25" s="43">
        <v>365.64718576234901</v>
      </c>
      <c r="AT25" s="43">
        <v>954.92748856842195</v>
      </c>
      <c r="AU25" s="43">
        <v>113.944897395213</v>
      </c>
      <c r="AV25" s="43">
        <v>526.16845889458</v>
      </c>
      <c r="AW25" s="43">
        <v>71.772849030669093</v>
      </c>
      <c r="AX25" s="43">
        <v>19.2330629139785</v>
      </c>
      <c r="AY25" s="43">
        <v>52.370647141847201</v>
      </c>
      <c r="AZ25" s="43">
        <v>4.2557740985123997</v>
      </c>
      <c r="BA25" s="43">
        <v>18.305603733794801</v>
      </c>
      <c r="BB25" s="43">
        <v>3.8702035986185699</v>
      </c>
      <c r="BC25" s="43">
        <v>7.4272048731760103</v>
      </c>
      <c r="BD25" s="43">
        <v>1.1125722783251299</v>
      </c>
      <c r="BE25" s="43">
        <v>7.6698347836544301</v>
      </c>
      <c r="BF25" s="43">
        <v>1.09060739746462</v>
      </c>
      <c r="BG25" s="43">
        <v>8.1473341636365308</v>
      </c>
      <c r="BH25" s="43">
        <v>11.5937858574079</v>
      </c>
      <c r="BI25" s="43">
        <v>3.5921789255158201</v>
      </c>
      <c r="BJ25" s="44">
        <f t="shared" si="0"/>
        <v>1542.8151297989411</v>
      </c>
      <c r="BK25" s="43">
        <f t="shared" si="1"/>
        <v>1557.7936191980782</v>
      </c>
      <c r="BL25" s="43">
        <f t="shared" si="2"/>
        <v>1227.8544977932436</v>
      </c>
      <c r="BM25" s="43">
        <f t="shared" si="3"/>
        <v>1151.3533017386872</v>
      </c>
      <c r="BN25" s="43">
        <f t="shared" si="4"/>
        <v>484.95168263965604</v>
      </c>
      <c r="BO25" s="43">
        <f t="shared" si="5"/>
        <v>341.61745850761099</v>
      </c>
      <c r="BP25" s="43">
        <f t="shared" si="6"/>
        <v>263.16908111481001</v>
      </c>
      <c r="BQ25" s="43">
        <f t="shared" si="7"/>
        <v>117.88847918316897</v>
      </c>
      <c r="BR25" s="43">
        <f t="shared" si="8"/>
        <v>74.413023308108947</v>
      </c>
      <c r="BS25" s="43">
        <f t="shared" si="9"/>
        <v>70.882849791548892</v>
      </c>
      <c r="BT25" s="43">
        <f t="shared" si="10"/>
        <v>46.420030457350066</v>
      </c>
      <c r="BU25" s="43">
        <f t="shared" si="11"/>
        <v>45.043412077940481</v>
      </c>
      <c r="BV25" s="43">
        <f t="shared" si="12"/>
        <v>47.638725364313231</v>
      </c>
      <c r="BW25" s="45">
        <f t="shared" si="13"/>
        <v>44.333634043277236</v>
      </c>
    </row>
    <row r="26" spans="1:75" x14ac:dyDescent="0.25">
      <c r="A26" s="42">
        <v>23</v>
      </c>
      <c r="B26" s="1" t="s">
        <v>263</v>
      </c>
      <c r="C26" s="1" t="s">
        <v>242</v>
      </c>
      <c r="D26" s="43">
        <v>5.1799091835061999</v>
      </c>
      <c r="E26" s="43">
        <v>-0.816314375835969</v>
      </c>
      <c r="F26" s="43">
        <v>4.3189571065757004</v>
      </c>
      <c r="G26" s="43">
        <v>519.10144948378104</v>
      </c>
      <c r="H26" s="43">
        <v>804.42517974395901</v>
      </c>
      <c r="I26" s="43">
        <v>743.09172853407802</v>
      </c>
      <c r="J26" s="43">
        <v>505.42323168019402</v>
      </c>
      <c r="K26" s="43">
        <v>-7366.11904793951</v>
      </c>
      <c r="L26" s="43">
        <v>2870.4382936956899</v>
      </c>
      <c r="M26" s="43">
        <v>135901.953306471</v>
      </c>
      <c r="N26" s="43">
        <v>105.163107702304</v>
      </c>
      <c r="O26" s="43">
        <v>330.86793771401801</v>
      </c>
      <c r="P26" s="43">
        <v>283.57413840293998</v>
      </c>
      <c r="Q26" s="43">
        <v>79.740134034739995</v>
      </c>
      <c r="R26" s="43">
        <v>400653.91340175702</v>
      </c>
      <c r="S26" s="43">
        <v>389218</v>
      </c>
      <c r="T26" s="43">
        <v>4.0341915445662799</v>
      </c>
      <c r="U26" s="43">
        <v>29.804086074069499</v>
      </c>
      <c r="V26" s="43">
        <v>48.538775522923999</v>
      </c>
      <c r="W26" s="43">
        <v>9.9449783511054193</v>
      </c>
      <c r="X26" s="43">
        <v>319.078174650145</v>
      </c>
      <c r="Y26" s="43">
        <v>1679.88064340403</v>
      </c>
      <c r="Z26" s="43">
        <v>2365.0284740704101</v>
      </c>
      <c r="AA26" s="43">
        <v>0.75560008322717997</v>
      </c>
      <c r="AB26" s="43">
        <v>1.4936695263387501</v>
      </c>
      <c r="AC26" s="43">
        <v>0.394331411050998</v>
      </c>
      <c r="AD26" s="43">
        <v>0.71669044124912595</v>
      </c>
      <c r="AE26" s="43">
        <v>5.1851569044858401</v>
      </c>
      <c r="AF26" s="43">
        <v>16.724989938321901</v>
      </c>
      <c r="AG26" s="43">
        <v>24.376181263403801</v>
      </c>
      <c r="AH26" s="43">
        <v>3.9329986854743</v>
      </c>
      <c r="AI26" s="43">
        <v>1032.7055686906999</v>
      </c>
      <c r="AJ26" s="43">
        <v>86.469353149804505</v>
      </c>
      <c r="AK26" s="43">
        <f t="shared" si="14"/>
        <v>11.943024101285701</v>
      </c>
      <c r="AL26" s="43">
        <v>0.42168116511679998</v>
      </c>
      <c r="AM26" s="43">
        <v>0.254023275125767</v>
      </c>
      <c r="AN26" s="43">
        <v>0.298142624632183</v>
      </c>
      <c r="AO26" s="43">
        <v>6.0183917464251002E-2</v>
      </c>
      <c r="AP26" s="43">
        <v>22.9172938805056</v>
      </c>
      <c r="AQ26" s="43">
        <v>25.6120771781668</v>
      </c>
      <c r="AR26" s="43">
        <v>4.2208727108376696</v>
      </c>
      <c r="AS26" s="43">
        <v>220.458598579674</v>
      </c>
      <c r="AT26" s="43">
        <v>585.05617985334902</v>
      </c>
      <c r="AU26" s="43">
        <v>73.028668961046804</v>
      </c>
      <c r="AV26" s="43">
        <v>335.79307800748097</v>
      </c>
      <c r="AW26" s="43">
        <v>51.6114773020578</v>
      </c>
      <c r="AX26" s="43">
        <v>14.6990080664833</v>
      </c>
      <c r="AY26" s="43">
        <v>41.966328404351202</v>
      </c>
      <c r="AZ26" s="43">
        <v>3.0741036314458698</v>
      </c>
      <c r="BA26" s="43">
        <v>14.3509698387537</v>
      </c>
      <c r="BB26" s="43">
        <v>2.4007617047718499</v>
      </c>
      <c r="BC26" s="43">
        <v>6.3669841657025001</v>
      </c>
      <c r="BD26" s="43">
        <v>0.73910695198283805</v>
      </c>
      <c r="BE26" s="43">
        <v>5.1194745934638499</v>
      </c>
      <c r="BF26" s="43">
        <v>1.2556708596981001</v>
      </c>
      <c r="BG26" s="43">
        <v>8.5617480051321895</v>
      </c>
      <c r="BH26" s="43">
        <v>7.1349708910556</v>
      </c>
      <c r="BI26" s="43">
        <v>3.77931362743813</v>
      </c>
      <c r="BJ26" s="44">
        <f t="shared" si="0"/>
        <v>930.20505729820263</v>
      </c>
      <c r="BK26" s="43">
        <f t="shared" si="1"/>
        <v>954.41464902667053</v>
      </c>
      <c r="BL26" s="43">
        <f t="shared" si="2"/>
        <v>786.94686380438372</v>
      </c>
      <c r="BM26" s="43">
        <f t="shared" si="3"/>
        <v>734.77697594634787</v>
      </c>
      <c r="BN26" s="43">
        <f t="shared" si="4"/>
        <v>348.72619798687703</v>
      </c>
      <c r="BO26" s="43">
        <f t="shared" si="5"/>
        <v>261.08362462670158</v>
      </c>
      <c r="BP26" s="43">
        <f t="shared" si="6"/>
        <v>210.88607238367436</v>
      </c>
      <c r="BQ26" s="43">
        <f t="shared" si="7"/>
        <v>85.155225247808033</v>
      </c>
      <c r="BR26" s="43">
        <f t="shared" si="8"/>
        <v>58.337275767291466</v>
      </c>
      <c r="BS26" s="43">
        <f t="shared" si="9"/>
        <v>43.96999459289102</v>
      </c>
      <c r="BT26" s="43">
        <f t="shared" si="10"/>
        <v>39.793651035640622</v>
      </c>
      <c r="BU26" s="43">
        <f t="shared" si="11"/>
        <v>29.923358379871985</v>
      </c>
      <c r="BV26" s="43">
        <f t="shared" si="12"/>
        <v>31.797978841390371</v>
      </c>
      <c r="BW26" s="45">
        <f t="shared" si="13"/>
        <v>51.043530882036592</v>
      </c>
    </row>
    <row r="27" spans="1:75" x14ac:dyDescent="0.25">
      <c r="A27" s="42">
        <v>24</v>
      </c>
      <c r="B27" s="1" t="s">
        <v>264</v>
      </c>
      <c r="C27" s="1" t="s">
        <v>242</v>
      </c>
      <c r="D27" s="43">
        <v>3.01637256478632</v>
      </c>
      <c r="E27" s="43">
        <v>1.23269090757814</v>
      </c>
      <c r="F27" s="43">
        <v>3.4317020702278098</v>
      </c>
      <c r="G27" s="43">
        <v>1545.9162972224999</v>
      </c>
      <c r="H27" s="43">
        <v>24.159719598610302</v>
      </c>
      <c r="I27" s="43">
        <v>33.148583037820501</v>
      </c>
      <c r="J27" s="43">
        <v>421.63345906362798</v>
      </c>
      <c r="K27" s="43">
        <v>2162.91399141385</v>
      </c>
      <c r="L27" s="43">
        <v>2364.2455804357401</v>
      </c>
      <c r="M27" s="43">
        <v>182237.53605981599</v>
      </c>
      <c r="N27" s="43">
        <v>624.98420384533301</v>
      </c>
      <c r="O27" s="43">
        <v>769.771841727386</v>
      </c>
      <c r="P27" s="43">
        <v>78.664391994719793</v>
      </c>
      <c r="Q27" s="43">
        <v>3.9275304038128702</v>
      </c>
      <c r="R27" s="43">
        <v>385245.85799464502</v>
      </c>
      <c r="S27" s="43">
        <v>389218</v>
      </c>
      <c r="T27" s="43">
        <v>0.25546015084750501</v>
      </c>
      <c r="U27" s="43">
        <v>1.2986946063997999</v>
      </c>
      <c r="V27" s="43">
        <v>1.6382184566581399</v>
      </c>
      <c r="W27" s="43">
        <v>7.98180501652761</v>
      </c>
      <c r="X27" s="43">
        <v>172.13475490732199</v>
      </c>
      <c r="Y27" s="43">
        <v>27.0760458424913</v>
      </c>
      <c r="Z27" s="43">
        <v>57.0544402531511</v>
      </c>
      <c r="AA27" s="43">
        <v>6.2761301854163995E-2</v>
      </c>
      <c r="AB27" s="43">
        <v>0.26271148618659501</v>
      </c>
      <c r="AC27" s="43">
        <v>9.2082755340514204</v>
      </c>
      <c r="AD27" s="43">
        <v>8.5799649612656292</v>
      </c>
      <c r="AE27" s="43">
        <v>0.93397803449586403</v>
      </c>
      <c r="AF27" s="43">
        <v>5.6830827119641998E-2</v>
      </c>
      <c r="AG27" s="43">
        <v>45.597945596976402</v>
      </c>
      <c r="AH27" s="43">
        <v>-0.10376734048825299</v>
      </c>
      <c r="AI27" s="43">
        <v>938.71738980877296</v>
      </c>
      <c r="AJ27" s="43">
        <v>86.896611772207706</v>
      </c>
      <c r="AK27" s="43">
        <f t="shared" si="14"/>
        <v>10.802692655837296</v>
      </c>
      <c r="AL27" s="43">
        <v>1.0546775272545701</v>
      </c>
      <c r="AM27" s="43">
        <v>9.1431336287571996E-2</v>
      </c>
      <c r="AN27" s="43">
        <v>2.6802716880472002E-2</v>
      </c>
      <c r="AO27" s="43">
        <v>3.6241820662126001E-2</v>
      </c>
      <c r="AP27" s="43">
        <v>21.019095005380201</v>
      </c>
      <c r="AQ27" s="43">
        <v>0.72354082136888198</v>
      </c>
      <c r="AR27" s="43">
        <v>4.1085775760241399</v>
      </c>
      <c r="AS27" s="43">
        <v>236.225449612901</v>
      </c>
      <c r="AT27" s="43">
        <v>690.03517383960798</v>
      </c>
      <c r="AU27" s="43">
        <v>90.636857864635203</v>
      </c>
      <c r="AV27" s="43">
        <v>398.95601160340698</v>
      </c>
      <c r="AW27" s="43">
        <v>61.539838770272397</v>
      </c>
      <c r="AX27" s="43">
        <v>13.716526060422501</v>
      </c>
      <c r="AY27" s="43">
        <v>42.867985219261399</v>
      </c>
      <c r="AZ27" s="43">
        <v>3.6621559021452401</v>
      </c>
      <c r="BA27" s="43">
        <v>16.684360201210499</v>
      </c>
      <c r="BB27" s="43">
        <v>2.8960123273140601</v>
      </c>
      <c r="BC27" s="43">
        <v>7.4009958778240303</v>
      </c>
      <c r="BD27" s="43">
        <v>0.86653939869496799</v>
      </c>
      <c r="BE27" s="43">
        <v>5.2828881158404997</v>
      </c>
      <c r="BF27" s="43">
        <v>0.944623501998756</v>
      </c>
      <c r="BG27" s="43">
        <v>8.5466806773210102</v>
      </c>
      <c r="BH27" s="43">
        <v>11.5686698601095</v>
      </c>
      <c r="BI27" s="43">
        <v>4.46651673287852</v>
      </c>
      <c r="BJ27" s="44">
        <f t="shared" si="0"/>
        <v>996.7318549067553</v>
      </c>
      <c r="BK27" s="43">
        <f t="shared" si="1"/>
        <v>1125.6691253500946</v>
      </c>
      <c r="BL27" s="43">
        <f t="shared" si="2"/>
        <v>976.69027871374146</v>
      </c>
      <c r="BM27" s="43">
        <f t="shared" si="3"/>
        <v>872.98908447135</v>
      </c>
      <c r="BN27" s="43">
        <f t="shared" si="4"/>
        <v>415.80972142075944</v>
      </c>
      <c r="BO27" s="43">
        <f t="shared" si="5"/>
        <v>243.63278970555064</v>
      </c>
      <c r="BP27" s="43">
        <f t="shared" si="6"/>
        <v>215.41701115206732</v>
      </c>
      <c r="BQ27" s="43">
        <f t="shared" si="7"/>
        <v>101.44476183227812</v>
      </c>
      <c r="BR27" s="43">
        <f t="shared" si="8"/>
        <v>67.822602443945115</v>
      </c>
      <c r="BS27" s="43">
        <f t="shared" si="9"/>
        <v>53.040518815275824</v>
      </c>
      <c r="BT27" s="43">
        <f t="shared" si="10"/>
        <v>46.256224236400186</v>
      </c>
      <c r="BU27" s="43">
        <f t="shared" si="11"/>
        <v>35.082566748784132</v>
      </c>
      <c r="BV27" s="43">
        <f t="shared" si="12"/>
        <v>32.812969663605585</v>
      </c>
      <c r="BW27" s="45">
        <f t="shared" si="13"/>
        <v>38.399329349542924</v>
      </c>
    </row>
    <row r="28" spans="1:75" x14ac:dyDescent="0.25">
      <c r="A28" s="42">
        <v>25</v>
      </c>
      <c r="B28" s="1" t="s">
        <v>265</v>
      </c>
      <c r="C28" s="1" t="s">
        <v>242</v>
      </c>
      <c r="D28" s="43">
        <v>1.58959077432722</v>
      </c>
      <c r="E28" s="43">
        <v>4.0643738969399497</v>
      </c>
      <c r="F28" s="43">
        <v>1.8617120168554799</v>
      </c>
      <c r="G28" s="43">
        <v>883.70757817069898</v>
      </c>
      <c r="H28" s="43">
        <v>261.70799771667299</v>
      </c>
      <c r="I28" s="43">
        <v>323.85556500779398</v>
      </c>
      <c r="J28" s="43">
        <v>229.54306725445599</v>
      </c>
      <c r="K28" s="43">
        <v>2997.3101109497302</v>
      </c>
      <c r="L28" s="43">
        <v>2382.4821269952899</v>
      </c>
      <c r="M28" s="43">
        <v>178720.17038092599</v>
      </c>
      <c r="N28" s="43">
        <v>843.23813531513895</v>
      </c>
      <c r="O28" s="43">
        <v>616.42625416897704</v>
      </c>
      <c r="P28" s="43">
        <v>-19.9918605378103</v>
      </c>
      <c r="Q28" s="43">
        <v>20.3824724756842</v>
      </c>
      <c r="R28" s="43">
        <v>386002.91501080501</v>
      </c>
      <c r="S28" s="43">
        <v>389218</v>
      </c>
      <c r="T28" s="43">
        <v>0.378305987541322</v>
      </c>
      <c r="U28" s="43">
        <v>7.5600402787879304</v>
      </c>
      <c r="V28" s="43">
        <v>3.40177864703828</v>
      </c>
      <c r="W28" s="43">
        <v>9.4124894976218503</v>
      </c>
      <c r="X28" s="43">
        <v>286.82845122517199</v>
      </c>
      <c r="Y28" s="43">
        <v>101.349322998932</v>
      </c>
      <c r="Z28" s="43">
        <v>123.220873920854</v>
      </c>
      <c r="AA28" s="43">
        <v>0.88045396519644603</v>
      </c>
      <c r="AB28" s="43">
        <v>1.46044370339361</v>
      </c>
      <c r="AC28" s="43">
        <v>2.32177302925699</v>
      </c>
      <c r="AD28" s="43">
        <v>2.3704205617809602</v>
      </c>
      <c r="AE28" s="43">
        <v>3.68665496029845</v>
      </c>
      <c r="AF28" s="43">
        <v>4.2633086759513503</v>
      </c>
      <c r="AG28" s="43">
        <v>9.3722742193852593</v>
      </c>
      <c r="AH28" s="43">
        <v>0.20037475594510801</v>
      </c>
      <c r="AI28" s="43">
        <v>1151.5574120112101</v>
      </c>
      <c r="AJ28" s="43">
        <v>105.059207389126</v>
      </c>
      <c r="AK28" s="43">
        <f t="shared" si="14"/>
        <v>10.961032741718556</v>
      </c>
      <c r="AL28" s="43">
        <v>0.730667754234959</v>
      </c>
      <c r="AM28" s="43">
        <v>4.0393767687107E-2</v>
      </c>
      <c r="AN28" s="43">
        <v>6.9289434176468004E-2</v>
      </c>
      <c r="AO28" s="43">
        <v>-8.7542598935509992E-3</v>
      </c>
      <c r="AP28" s="43">
        <v>42.7865084595811</v>
      </c>
      <c r="AQ28" s="43">
        <v>3.0078276290924499</v>
      </c>
      <c r="AR28" s="43">
        <v>11.4878649808009</v>
      </c>
      <c r="AS28" s="43">
        <v>522.61708573642397</v>
      </c>
      <c r="AT28" s="43">
        <v>1364.81440927786</v>
      </c>
      <c r="AU28" s="43">
        <v>162.98691515057101</v>
      </c>
      <c r="AV28" s="43">
        <v>691.56034641130998</v>
      </c>
      <c r="AW28" s="43">
        <v>100.053585168449</v>
      </c>
      <c r="AX28" s="43">
        <v>19.018185469483001</v>
      </c>
      <c r="AY28" s="43">
        <v>61.964954043136601</v>
      </c>
      <c r="AZ28" s="43">
        <v>5.3216115733829303</v>
      </c>
      <c r="BA28" s="43">
        <v>23.421682530432001</v>
      </c>
      <c r="BB28" s="43">
        <v>3.73068954704434</v>
      </c>
      <c r="BC28" s="43">
        <v>9.0213422609031895</v>
      </c>
      <c r="BD28" s="43">
        <v>1.0386237663364299</v>
      </c>
      <c r="BE28" s="43">
        <v>6.8470162266219097</v>
      </c>
      <c r="BF28" s="43">
        <v>0.96693447154744006</v>
      </c>
      <c r="BG28" s="43">
        <v>7.10847301310727</v>
      </c>
      <c r="BH28" s="43">
        <v>8.3054489462664591</v>
      </c>
      <c r="BI28" s="43">
        <v>2.70265234842307</v>
      </c>
      <c r="BJ28" s="44">
        <f t="shared" si="0"/>
        <v>2205.1353828541096</v>
      </c>
      <c r="BK28" s="43">
        <f t="shared" si="1"/>
        <v>2226.450912361925</v>
      </c>
      <c r="BL28" s="43">
        <f t="shared" si="2"/>
        <v>1756.3245167087393</v>
      </c>
      <c r="BM28" s="43">
        <f t="shared" si="3"/>
        <v>1513.2611518847045</v>
      </c>
      <c r="BN28" s="43">
        <f t="shared" si="4"/>
        <v>676.03773762465551</v>
      </c>
      <c r="BO28" s="43">
        <f t="shared" si="5"/>
        <v>337.80080762847246</v>
      </c>
      <c r="BP28" s="43">
        <f t="shared" si="6"/>
        <v>311.38167860872665</v>
      </c>
      <c r="BQ28" s="43">
        <f t="shared" si="7"/>
        <v>147.41306297459641</v>
      </c>
      <c r="BR28" s="43">
        <f t="shared" si="8"/>
        <v>95.210091587121951</v>
      </c>
      <c r="BS28" s="43">
        <f t="shared" si="9"/>
        <v>68.327647381764464</v>
      </c>
      <c r="BT28" s="43">
        <f t="shared" si="10"/>
        <v>56.383389130644936</v>
      </c>
      <c r="BU28" s="43">
        <f t="shared" si="11"/>
        <v>42.049545195806878</v>
      </c>
      <c r="BV28" s="43">
        <f t="shared" si="12"/>
        <v>42.528051097030492</v>
      </c>
      <c r="BW28" s="45">
        <f t="shared" si="13"/>
        <v>39.306279331196748</v>
      </c>
    </row>
    <row r="29" spans="1:75" x14ac:dyDescent="0.25">
      <c r="A29" s="42">
        <v>26</v>
      </c>
      <c r="B29" s="1" t="s">
        <v>266</v>
      </c>
      <c r="C29" s="1" t="s">
        <v>242</v>
      </c>
      <c r="D29" s="43">
        <v>1.36025641322707</v>
      </c>
      <c r="E29" s="43">
        <v>0.71023407146421802</v>
      </c>
      <c r="F29" s="43">
        <v>1.2111749870700299</v>
      </c>
      <c r="G29" s="43">
        <v>486.46270489193603</v>
      </c>
      <c r="H29" s="43">
        <v>257.96591563791299</v>
      </c>
      <c r="I29" s="43">
        <v>174.43219085617099</v>
      </c>
      <c r="J29" s="43">
        <v>291.970032703323</v>
      </c>
      <c r="K29" s="43">
        <v>518.36513327453997</v>
      </c>
      <c r="L29" s="43">
        <v>1150.82195614487</v>
      </c>
      <c r="M29" s="43">
        <v>176024.46975155099</v>
      </c>
      <c r="N29" s="43">
        <v>324.93646940466999</v>
      </c>
      <c r="O29" s="43">
        <v>315.12614967291199</v>
      </c>
      <c r="P29" s="43">
        <v>185.80349438937199</v>
      </c>
      <c r="Q29" s="43">
        <v>5.4193605775019398</v>
      </c>
      <c r="R29" s="43">
        <v>398500.48713961098</v>
      </c>
      <c r="S29" s="43">
        <v>389218</v>
      </c>
      <c r="T29" s="43">
        <v>0.32753993767772499</v>
      </c>
      <c r="U29" s="43">
        <v>1.32741303001557</v>
      </c>
      <c r="V29" s="43">
        <v>0.81771708003772003</v>
      </c>
      <c r="W29" s="43">
        <v>5.3178598225974998</v>
      </c>
      <c r="X29" s="43">
        <v>297.80777004785602</v>
      </c>
      <c r="Y29" s="43">
        <v>160.710382288364</v>
      </c>
      <c r="Z29" s="43">
        <v>121.913049471625</v>
      </c>
      <c r="AA29" s="43">
        <v>0.27799886097523002</v>
      </c>
      <c r="AB29" s="43">
        <v>0.24801523046857199</v>
      </c>
      <c r="AC29" s="43">
        <v>1.6846753401344301</v>
      </c>
      <c r="AD29" s="43">
        <v>1.62577760244882</v>
      </c>
      <c r="AE29" s="43">
        <v>3.9393385525016802</v>
      </c>
      <c r="AF29" s="43">
        <v>2.7153695054531299</v>
      </c>
      <c r="AG29" s="43">
        <v>13.5916360025715</v>
      </c>
      <c r="AH29" s="43">
        <v>6.8762837814020997E-2</v>
      </c>
      <c r="AI29" s="43">
        <v>1070.5790257982301</v>
      </c>
      <c r="AJ29" s="43">
        <v>78.414285909102503</v>
      </c>
      <c r="AK29" s="43">
        <f t="shared" si="14"/>
        <v>13.652856917414775</v>
      </c>
      <c r="AL29" s="43">
        <v>6.7300070271670203</v>
      </c>
      <c r="AM29" s="43">
        <v>0.29935700511669699</v>
      </c>
      <c r="AN29" s="43">
        <v>3.5031365211995E-2</v>
      </c>
      <c r="AO29" s="43">
        <v>8.2097873508999997E-3</v>
      </c>
      <c r="AP29" s="43">
        <v>17.178838650599602</v>
      </c>
      <c r="AQ29" s="43">
        <v>0.88118776694964596</v>
      </c>
      <c r="AR29" s="43">
        <v>4.1276436394937104</v>
      </c>
      <c r="AS29" s="43">
        <v>239.557889412523</v>
      </c>
      <c r="AT29" s="43">
        <v>639.39252815810698</v>
      </c>
      <c r="AU29" s="43">
        <v>80.726366049295905</v>
      </c>
      <c r="AV29" s="43">
        <v>350.67072767568197</v>
      </c>
      <c r="AW29" s="43">
        <v>57.3489490598161</v>
      </c>
      <c r="AX29" s="43">
        <v>12.0764301242562</v>
      </c>
      <c r="AY29" s="43">
        <v>38.682761752043803</v>
      </c>
      <c r="AZ29" s="43">
        <v>3.2783986440060402</v>
      </c>
      <c r="BA29" s="43">
        <v>14.8945668344652</v>
      </c>
      <c r="BB29" s="43">
        <v>2.6242329425626498</v>
      </c>
      <c r="BC29" s="43">
        <v>6.4528894043110903</v>
      </c>
      <c r="BD29" s="43">
        <v>0.844081607817872</v>
      </c>
      <c r="BE29" s="43">
        <v>4.8098787284262299</v>
      </c>
      <c r="BF29" s="43">
        <v>0.76169369325158698</v>
      </c>
      <c r="BG29" s="43">
        <v>6.1134196436021098</v>
      </c>
      <c r="BH29" s="43">
        <v>5.1025624903711702</v>
      </c>
      <c r="BI29" s="43">
        <v>3.9311800071204299</v>
      </c>
      <c r="BJ29" s="44">
        <f t="shared" si="0"/>
        <v>1010.7927823313207</v>
      </c>
      <c r="BK29" s="43">
        <f t="shared" si="1"/>
        <v>1043.0546952008272</v>
      </c>
      <c r="BL29" s="43">
        <f t="shared" si="2"/>
        <v>869.89618587603354</v>
      </c>
      <c r="BM29" s="43">
        <f t="shared" si="3"/>
        <v>767.33200804306773</v>
      </c>
      <c r="BN29" s="43">
        <f t="shared" si="4"/>
        <v>387.49289905281148</v>
      </c>
      <c r="BO29" s="43">
        <f t="shared" si="5"/>
        <v>214.50142316618471</v>
      </c>
      <c r="BP29" s="43">
        <f t="shared" si="6"/>
        <v>194.38573744745628</v>
      </c>
      <c r="BQ29" s="43">
        <f t="shared" si="7"/>
        <v>90.814366869973412</v>
      </c>
      <c r="BR29" s="43">
        <f t="shared" si="8"/>
        <v>60.547019652297564</v>
      </c>
      <c r="BS29" s="43">
        <f t="shared" si="9"/>
        <v>48.062874405909334</v>
      </c>
      <c r="BT29" s="43">
        <f t="shared" si="10"/>
        <v>40.330558776944315</v>
      </c>
      <c r="BU29" s="43">
        <f t="shared" si="11"/>
        <v>34.173344446067695</v>
      </c>
      <c r="BV29" s="43">
        <f t="shared" si="12"/>
        <v>29.875023157926893</v>
      </c>
      <c r="BW29" s="45">
        <f t="shared" si="13"/>
        <v>30.963158262259633</v>
      </c>
    </row>
    <row r="30" spans="1:75" x14ac:dyDescent="0.25">
      <c r="A30" s="42">
        <v>27</v>
      </c>
      <c r="B30" s="1" t="s">
        <v>267</v>
      </c>
      <c r="C30" s="1" t="s">
        <v>242</v>
      </c>
      <c r="D30" s="43">
        <v>2.7930512068439</v>
      </c>
      <c r="E30" s="43">
        <v>22.416223803236502</v>
      </c>
      <c r="F30" s="43">
        <v>20.4838036429529</v>
      </c>
      <c r="G30" s="43">
        <v>222.71781664437901</v>
      </c>
      <c r="H30" s="43">
        <v>20.081898805705499</v>
      </c>
      <c r="I30" s="43">
        <v>18.873916968044501</v>
      </c>
      <c r="J30" s="43">
        <v>32.361696311021397</v>
      </c>
      <c r="K30" s="43">
        <v>3944.4737875164501</v>
      </c>
      <c r="L30" s="43">
        <v>673.18040845296298</v>
      </c>
      <c r="M30" s="43">
        <v>133611.70710360201</v>
      </c>
      <c r="N30" s="43">
        <v>-444.06265928608298</v>
      </c>
      <c r="O30" s="43">
        <v>377.67020043246703</v>
      </c>
      <c r="P30" s="43">
        <v>39.0094887570324</v>
      </c>
      <c r="Q30" s="43">
        <v>-19.9512237694079</v>
      </c>
      <c r="R30" s="43">
        <v>408760.743959983</v>
      </c>
      <c r="S30" s="43">
        <v>389218</v>
      </c>
      <c r="T30" s="43">
        <v>3.7427510301949098</v>
      </c>
      <c r="U30" s="43">
        <v>14.5025955713025</v>
      </c>
      <c r="V30" s="43">
        <v>-0.62956535866879704</v>
      </c>
      <c r="W30" s="43">
        <v>3.1050218331792898</v>
      </c>
      <c r="X30" s="43">
        <v>325.67040234709702</v>
      </c>
      <c r="Y30" s="43">
        <v>99.775286165962399</v>
      </c>
      <c r="Z30" s="43">
        <v>753.55527847205406</v>
      </c>
      <c r="AA30" s="43">
        <v>1.02341234457682</v>
      </c>
      <c r="AB30" s="43">
        <v>0.53691130204297499</v>
      </c>
      <c r="AC30" s="43">
        <v>4.3339267334905403</v>
      </c>
      <c r="AD30" s="43">
        <v>4.7094839191811504</v>
      </c>
      <c r="AE30" s="43">
        <v>2.8328287160008698</v>
      </c>
      <c r="AF30" s="43">
        <v>-3.06859824838706</v>
      </c>
      <c r="AG30" s="43">
        <v>12.735551467259899</v>
      </c>
      <c r="AH30" s="43">
        <v>5.7753902066970002E-2</v>
      </c>
      <c r="AI30" s="43">
        <v>1003.6776109368</v>
      </c>
      <c r="AJ30" s="43">
        <v>44.135224453443499</v>
      </c>
      <c r="AK30" s="43">
        <f t="shared" si="14"/>
        <v>22.740965370993859</v>
      </c>
      <c r="AL30" s="43">
        <v>0.48943055290384802</v>
      </c>
      <c r="AM30" s="43">
        <v>0.40429971085898198</v>
      </c>
      <c r="AN30" s="43">
        <v>0.41599498236125299</v>
      </c>
      <c r="AO30" s="43">
        <v>-2.9852820243802002E-2</v>
      </c>
      <c r="AP30" s="43">
        <v>6.78165470985887</v>
      </c>
      <c r="AQ30" s="43">
        <v>0.33641597391163303</v>
      </c>
      <c r="AR30" s="43">
        <v>1.7213916781412599</v>
      </c>
      <c r="AS30" s="43">
        <v>117.859537754545</v>
      </c>
      <c r="AT30" s="43">
        <v>318.963614231907</v>
      </c>
      <c r="AU30" s="43">
        <v>50.022982917378798</v>
      </c>
      <c r="AV30" s="43">
        <v>188.054108158681</v>
      </c>
      <c r="AW30" s="43">
        <v>29.378824042183901</v>
      </c>
      <c r="AX30" s="43">
        <v>8.2272228239998206</v>
      </c>
      <c r="AY30" s="43">
        <v>22.784678509613201</v>
      </c>
      <c r="AZ30" s="43">
        <v>2.4419166325622199</v>
      </c>
      <c r="BA30" s="43">
        <v>6.0766429754353197</v>
      </c>
      <c r="BB30" s="43">
        <v>1.76653534610694</v>
      </c>
      <c r="BC30" s="43">
        <v>2.8435524994363099</v>
      </c>
      <c r="BD30" s="43">
        <v>0.51691237425028402</v>
      </c>
      <c r="BE30" s="43">
        <v>1.98231436440265</v>
      </c>
      <c r="BF30" s="43">
        <v>0.45930105248714698</v>
      </c>
      <c r="BG30" s="43">
        <v>13.2051081124778</v>
      </c>
      <c r="BH30" s="43">
        <v>2.9336645387410001</v>
      </c>
      <c r="BI30" s="43">
        <v>2.6267992378757801</v>
      </c>
      <c r="BJ30" s="44">
        <f t="shared" si="0"/>
        <v>497.29762765630807</v>
      </c>
      <c r="BK30" s="43">
        <f t="shared" si="1"/>
        <v>520.33216024780916</v>
      </c>
      <c r="BL30" s="43">
        <f t="shared" si="2"/>
        <v>539.04076419589228</v>
      </c>
      <c r="BM30" s="43">
        <f t="shared" si="3"/>
        <v>411.49695439536322</v>
      </c>
      <c r="BN30" s="43">
        <f t="shared" si="4"/>
        <v>198.50556785259394</v>
      </c>
      <c r="BO30" s="43">
        <f t="shared" si="5"/>
        <v>146.13184412077834</v>
      </c>
      <c r="BP30" s="43">
        <f t="shared" si="6"/>
        <v>114.49587190760401</v>
      </c>
      <c r="BQ30" s="43">
        <f t="shared" si="7"/>
        <v>67.643120015573956</v>
      </c>
      <c r="BR30" s="43">
        <f t="shared" si="8"/>
        <v>24.701800713151705</v>
      </c>
      <c r="BS30" s="43">
        <f t="shared" si="9"/>
        <v>32.354127218075824</v>
      </c>
      <c r="BT30" s="43">
        <f t="shared" si="10"/>
        <v>17.772203121476938</v>
      </c>
      <c r="BU30" s="43">
        <f t="shared" si="11"/>
        <v>20.927626487865751</v>
      </c>
      <c r="BV30" s="43">
        <f t="shared" si="12"/>
        <v>12.312511580140683</v>
      </c>
      <c r="BW30" s="45">
        <f t="shared" si="13"/>
        <v>18.670774491347437</v>
      </c>
    </row>
    <row r="31" spans="1:75" x14ac:dyDescent="0.25">
      <c r="A31" s="42">
        <v>28</v>
      </c>
      <c r="B31" s="1" t="s">
        <v>268</v>
      </c>
      <c r="C31" s="1" t="s">
        <v>242</v>
      </c>
      <c r="D31" s="43">
        <v>7.5707985890036902</v>
      </c>
      <c r="E31" s="43">
        <v>-5.20349536460657</v>
      </c>
      <c r="F31" s="43">
        <v>3.27257989553947</v>
      </c>
      <c r="G31" s="43">
        <v>523.64906278327203</v>
      </c>
      <c r="H31" s="43">
        <v>1057.1927438785301</v>
      </c>
      <c r="I31" s="43">
        <v>1171.0914958788001</v>
      </c>
      <c r="J31" s="43">
        <v>1426.8254399729501</v>
      </c>
      <c r="K31" s="43">
        <v>-751.09468073591302</v>
      </c>
      <c r="L31" s="43">
        <v>2397.1678460359999</v>
      </c>
      <c r="M31" s="43">
        <v>135939.05440935699</v>
      </c>
      <c r="N31" s="43">
        <v>735.42550799001106</v>
      </c>
      <c r="O31" s="43">
        <v>306.89397624726797</v>
      </c>
      <c r="P31" s="43">
        <v>45.450994966041897</v>
      </c>
      <c r="Q31" s="43">
        <v>262.169405561578</v>
      </c>
      <c r="R31" s="43">
        <v>405325.15539449902</v>
      </c>
      <c r="S31" s="43">
        <v>389218</v>
      </c>
      <c r="T31" s="43">
        <v>6.5785163567824601</v>
      </c>
      <c r="U31" s="43">
        <v>13.094899576485901</v>
      </c>
      <c r="V31" s="43">
        <v>4.01863342122068</v>
      </c>
      <c r="W31" s="43">
        <v>7.3512241019936502</v>
      </c>
      <c r="X31" s="43">
        <v>292.39922523064303</v>
      </c>
      <c r="Y31" s="43">
        <v>1915.9203272183199</v>
      </c>
      <c r="Z31" s="43">
        <v>2301.4200729450599</v>
      </c>
      <c r="AA31" s="43">
        <v>0.84705965949832196</v>
      </c>
      <c r="AB31" s="43">
        <v>1.4550352930196699</v>
      </c>
      <c r="AC31" s="43">
        <v>8.3973844058358296</v>
      </c>
      <c r="AD31" s="43">
        <v>9.3843950994022904</v>
      </c>
      <c r="AE31" s="43">
        <v>13.4991654423326</v>
      </c>
      <c r="AF31" s="43">
        <v>0.79960660221137903</v>
      </c>
      <c r="AG31" s="43">
        <v>55.2198359645122</v>
      </c>
      <c r="AH31" s="43">
        <v>-1.3461619741567601</v>
      </c>
      <c r="AI31" s="43">
        <v>1025.3587462573901</v>
      </c>
      <c r="AJ31" s="43">
        <v>62.067623802785199</v>
      </c>
      <c r="AK31" s="43">
        <f t="shared" si="14"/>
        <v>16.520025795016476</v>
      </c>
      <c r="AL31" s="43">
        <v>0.48957825255290799</v>
      </c>
      <c r="AM31" s="43">
        <v>-0.147391712502216</v>
      </c>
      <c r="AN31" s="43">
        <v>0.101551552082171</v>
      </c>
      <c r="AO31" s="43">
        <v>2.7034214710088999E-2</v>
      </c>
      <c r="AP31" s="43">
        <v>13.6237580363982</v>
      </c>
      <c r="AQ31" s="43">
        <v>1.0589329147372899</v>
      </c>
      <c r="AR31" s="43">
        <v>3.67537118760802</v>
      </c>
      <c r="AS31" s="43">
        <v>203.525234792552</v>
      </c>
      <c r="AT31" s="43">
        <v>512.05136832667597</v>
      </c>
      <c r="AU31" s="43">
        <v>64.025890369750002</v>
      </c>
      <c r="AV31" s="43">
        <v>285.94687170026498</v>
      </c>
      <c r="AW31" s="43">
        <v>40.978880346818102</v>
      </c>
      <c r="AX31" s="43">
        <v>13.2798715416431</v>
      </c>
      <c r="AY31" s="43">
        <v>31.9662140932992</v>
      </c>
      <c r="AZ31" s="43">
        <v>2.6293313657055699</v>
      </c>
      <c r="BA31" s="43">
        <v>12.445584559899601</v>
      </c>
      <c r="BB31" s="43">
        <v>2.4099471547486</v>
      </c>
      <c r="BC31" s="43">
        <v>5.1180843346804004</v>
      </c>
      <c r="BD31" s="43">
        <v>0.50120074883438104</v>
      </c>
      <c r="BE31" s="43">
        <v>4.3386598810318704</v>
      </c>
      <c r="BF31" s="43">
        <v>0.743068113358896</v>
      </c>
      <c r="BG31" s="43">
        <v>8.4283800203409793</v>
      </c>
      <c r="BH31" s="43">
        <v>6.8064535769309904</v>
      </c>
      <c r="BI31" s="43">
        <v>3.6448964714243099</v>
      </c>
      <c r="BJ31" s="44">
        <f t="shared" si="0"/>
        <v>858.75626494747678</v>
      </c>
      <c r="BK31" s="43">
        <f t="shared" si="1"/>
        <v>835.32033984775853</v>
      </c>
      <c r="BL31" s="43">
        <f t="shared" si="2"/>
        <v>689.93416346713366</v>
      </c>
      <c r="BM31" s="43">
        <f t="shared" si="3"/>
        <v>625.70431444259293</v>
      </c>
      <c r="BN31" s="43">
        <f t="shared" si="4"/>
        <v>276.88432666768989</v>
      </c>
      <c r="BO31" s="43">
        <f t="shared" si="5"/>
        <v>235.87693679650266</v>
      </c>
      <c r="BP31" s="43">
        <f t="shared" si="6"/>
        <v>160.63424167487034</v>
      </c>
      <c r="BQ31" s="43">
        <f t="shared" si="7"/>
        <v>72.83466386996038</v>
      </c>
      <c r="BR31" s="43">
        <f t="shared" si="8"/>
        <v>50.591807154063417</v>
      </c>
      <c r="BS31" s="43">
        <f t="shared" si="9"/>
        <v>44.138226277446883</v>
      </c>
      <c r="BT31" s="43">
        <f t="shared" si="10"/>
        <v>31.988027091752503</v>
      </c>
      <c r="BU31" s="43">
        <f t="shared" si="11"/>
        <v>20.291528292889922</v>
      </c>
      <c r="BV31" s="43">
        <f t="shared" si="12"/>
        <v>26.948198018831491</v>
      </c>
      <c r="BW31" s="45">
        <f t="shared" si="13"/>
        <v>30.206020868247805</v>
      </c>
    </row>
    <row r="32" spans="1:75" x14ac:dyDescent="0.25">
      <c r="A32" s="42">
        <v>29</v>
      </c>
      <c r="B32" s="1" t="s">
        <v>269</v>
      </c>
      <c r="C32" s="1" t="s">
        <v>242</v>
      </c>
      <c r="D32" s="43">
        <v>3.1500849029536599</v>
      </c>
      <c r="E32" s="43">
        <v>3.35968960080291</v>
      </c>
      <c r="F32" s="43">
        <v>4.4769440054556</v>
      </c>
      <c r="G32" s="43">
        <v>29952.802562564601</v>
      </c>
      <c r="H32" s="43">
        <v>206.218565208207</v>
      </c>
      <c r="I32" s="43">
        <v>189.41166616781999</v>
      </c>
      <c r="J32" s="43">
        <v>40388.3314282711</v>
      </c>
      <c r="K32" s="43">
        <v>106053.197878023</v>
      </c>
      <c r="L32" s="43">
        <v>107861.18349199901</v>
      </c>
      <c r="M32" s="43">
        <v>158879.264235276</v>
      </c>
      <c r="N32" s="43">
        <v>226.57856814005299</v>
      </c>
      <c r="O32" s="43">
        <v>417.703973224256</v>
      </c>
      <c r="P32" s="43">
        <v>91.147553660802799</v>
      </c>
      <c r="Q32" s="43">
        <v>42.385429673609003</v>
      </c>
      <c r="R32" s="43">
        <v>384450.47358931502</v>
      </c>
      <c r="S32" s="43">
        <v>389218</v>
      </c>
      <c r="T32" s="43">
        <v>1.1254972368327201</v>
      </c>
      <c r="U32" s="43">
        <v>67.8790071286586</v>
      </c>
      <c r="V32" s="43">
        <v>70.104193039806702</v>
      </c>
      <c r="W32" s="43">
        <v>8.77993185432479</v>
      </c>
      <c r="X32" s="43">
        <v>190.83587203405901</v>
      </c>
      <c r="Y32" s="43">
        <v>245.21707678757301</v>
      </c>
      <c r="Z32" s="43">
        <v>240.70065954411001</v>
      </c>
      <c r="AA32" s="43">
        <v>0.94867456267766004</v>
      </c>
      <c r="AB32" s="43">
        <v>8.7365769257883006</v>
      </c>
      <c r="AC32" s="43">
        <v>8.15681976222921</v>
      </c>
      <c r="AD32" s="43">
        <v>7.8343774903509296</v>
      </c>
      <c r="AE32" s="43">
        <v>5.2892358365755596</v>
      </c>
      <c r="AF32" s="43">
        <v>5.1572167019426098</v>
      </c>
      <c r="AG32" s="43">
        <v>65.299468650831599</v>
      </c>
      <c r="AH32" s="43">
        <v>1.5894652675121499</v>
      </c>
      <c r="AI32" s="43">
        <v>1291.6012240467401</v>
      </c>
      <c r="AJ32" s="43">
        <v>68.264256359520402</v>
      </c>
      <c r="AK32" s="43">
        <f t="shared" si="14"/>
        <v>18.920607839692789</v>
      </c>
      <c r="AL32" s="43">
        <v>1.2285179499157799</v>
      </c>
      <c r="AM32" s="43">
        <v>1.2807912448460399</v>
      </c>
      <c r="AN32" s="43">
        <v>1.1724460221352699</v>
      </c>
      <c r="AO32" s="43">
        <v>7.7672147387032001E-2</v>
      </c>
      <c r="AP32" s="43">
        <v>23.5350215297162</v>
      </c>
      <c r="AQ32" s="43">
        <v>14.394434691585399</v>
      </c>
      <c r="AR32" s="43">
        <v>14.4086981402173</v>
      </c>
      <c r="AS32" s="43">
        <v>177.12013920283499</v>
      </c>
      <c r="AT32" s="43">
        <v>473.09862525451302</v>
      </c>
      <c r="AU32" s="43">
        <v>59.746788209273099</v>
      </c>
      <c r="AV32" s="43">
        <v>275.58781874240998</v>
      </c>
      <c r="AW32" s="43">
        <v>39.182786267818997</v>
      </c>
      <c r="AX32" s="43">
        <v>11.2355494044605</v>
      </c>
      <c r="AY32" s="43">
        <v>27.5094575452068</v>
      </c>
      <c r="AZ32" s="43">
        <v>2.4538057219937599</v>
      </c>
      <c r="BA32" s="43">
        <v>11.1710816088626</v>
      </c>
      <c r="BB32" s="43">
        <v>2.16043561471409</v>
      </c>
      <c r="BC32" s="43">
        <v>5.6544492859717499</v>
      </c>
      <c r="BD32" s="43">
        <v>0.65217970332958997</v>
      </c>
      <c r="BE32" s="43">
        <v>4.4207340031628704</v>
      </c>
      <c r="BF32" s="43">
        <v>0.85604105044170298</v>
      </c>
      <c r="BG32" s="43">
        <v>9.6615578882156008</v>
      </c>
      <c r="BH32" s="43">
        <v>7.8263174027898899</v>
      </c>
      <c r="BI32" s="43">
        <v>4.6953468731554899</v>
      </c>
      <c r="BJ32" s="44">
        <f t="shared" si="0"/>
        <v>747.34235950563288</v>
      </c>
      <c r="BK32" s="43">
        <f t="shared" si="1"/>
        <v>771.77589764194624</v>
      </c>
      <c r="BL32" s="43">
        <f t="shared" si="2"/>
        <v>643.82314880682225</v>
      </c>
      <c r="BM32" s="43">
        <f t="shared" si="3"/>
        <v>603.036802499803</v>
      </c>
      <c r="BN32" s="43">
        <f t="shared" si="4"/>
        <v>264.74855586364191</v>
      </c>
      <c r="BO32" s="43">
        <f t="shared" si="5"/>
        <v>199.56570878260212</v>
      </c>
      <c r="BP32" s="43">
        <f t="shared" si="6"/>
        <v>138.23848012666733</v>
      </c>
      <c r="BQ32" s="43">
        <f t="shared" si="7"/>
        <v>67.972457672957333</v>
      </c>
      <c r="BR32" s="43">
        <f t="shared" si="8"/>
        <v>45.410900849034959</v>
      </c>
      <c r="BS32" s="43">
        <f t="shared" si="9"/>
        <v>39.56841785190641</v>
      </c>
      <c r="BT32" s="43">
        <f t="shared" si="10"/>
        <v>35.340308037323439</v>
      </c>
      <c r="BU32" s="43">
        <f t="shared" si="11"/>
        <v>26.404036572048177</v>
      </c>
      <c r="BV32" s="43">
        <f t="shared" si="12"/>
        <v>27.457975174924659</v>
      </c>
      <c r="BW32" s="45">
        <f t="shared" si="13"/>
        <v>34.798416684622069</v>
      </c>
    </row>
    <row r="33" spans="1:75" x14ac:dyDescent="0.25">
      <c r="A33" s="42">
        <v>30</v>
      </c>
      <c r="B33" s="1" t="s">
        <v>270</v>
      </c>
      <c r="C33" s="1" t="s">
        <v>271</v>
      </c>
      <c r="D33" s="43">
        <v>-0.63873456110436899</v>
      </c>
      <c r="E33" s="43">
        <v>-0.84707284863634502</v>
      </c>
      <c r="F33" s="43">
        <v>6.4811089630080998</v>
      </c>
      <c r="G33" s="43">
        <v>541.20909842370497</v>
      </c>
      <c r="H33" s="43">
        <v>40.142677208355302</v>
      </c>
      <c r="I33" s="43">
        <v>35.418601323614801</v>
      </c>
      <c r="J33" s="43">
        <v>1274.4580941593499</v>
      </c>
      <c r="K33" s="43">
        <v>3986.7677815167099</v>
      </c>
      <c r="L33" s="43">
        <v>3510.3464823009699</v>
      </c>
      <c r="M33" s="43">
        <v>130601.439037413</v>
      </c>
      <c r="N33" s="43">
        <v>-31.592067470206398</v>
      </c>
      <c r="O33" s="43">
        <v>1340.5809894470599</v>
      </c>
      <c r="P33" s="43">
        <v>704.65833707174397</v>
      </c>
      <c r="Q33" s="43">
        <v>34.319281543105703</v>
      </c>
      <c r="R33" s="43">
        <v>404502.48877994</v>
      </c>
      <c r="S33" s="43">
        <v>386653</v>
      </c>
      <c r="T33" s="43">
        <v>2.6377320327179499</v>
      </c>
      <c r="U33" s="43">
        <v>19.0777814573438</v>
      </c>
      <c r="V33" s="43">
        <v>7.82591651743373</v>
      </c>
      <c r="W33" s="43">
        <v>17.716759518616801</v>
      </c>
      <c r="X33" s="43">
        <v>303.31826446297799</v>
      </c>
      <c r="Y33" s="43">
        <v>398.305062049458</v>
      </c>
      <c r="Z33" s="43">
        <v>918.43681857005197</v>
      </c>
      <c r="AA33" s="43">
        <v>0.23433870062203599</v>
      </c>
      <c r="AB33" s="43">
        <v>0.12559596802282899</v>
      </c>
      <c r="AC33" s="43">
        <v>9.0919486256101791</v>
      </c>
      <c r="AD33" s="43">
        <v>10.1776672337785</v>
      </c>
      <c r="AE33" s="43">
        <v>6.2332985354946002</v>
      </c>
      <c r="AF33" s="43">
        <v>6.1795728316935996</v>
      </c>
      <c r="AG33" s="43">
        <v>55.067937465362597</v>
      </c>
      <c r="AH33" s="43">
        <v>-2.13214645420079</v>
      </c>
      <c r="AI33" s="43">
        <v>342.79638212719902</v>
      </c>
      <c r="AJ33" s="43">
        <v>253.138256239003</v>
      </c>
      <c r="AK33" s="43">
        <f t="shared" si="14"/>
        <v>1.3541863929233375</v>
      </c>
      <c r="AL33" s="43">
        <v>0.71292880229355005</v>
      </c>
      <c r="AM33" s="43">
        <v>1.2446179526185399</v>
      </c>
      <c r="AN33" s="43">
        <v>0.9336356225022</v>
      </c>
      <c r="AO33" s="43">
        <v>-5.3278566887330001E-2</v>
      </c>
      <c r="AP33" s="43">
        <v>62.932760747241701</v>
      </c>
      <c r="AQ33" s="43">
        <v>0.56919076620827203</v>
      </c>
      <c r="AR33" s="43">
        <v>9.4957530832774797</v>
      </c>
      <c r="AS33" s="43">
        <v>776.39484035336704</v>
      </c>
      <c r="AT33" s="43">
        <v>2077.2968694128599</v>
      </c>
      <c r="AU33" s="43">
        <v>271.73726708773501</v>
      </c>
      <c r="AV33" s="43">
        <v>1135.9070712830701</v>
      </c>
      <c r="AW33" s="43">
        <v>184.596149244386</v>
      </c>
      <c r="AX33" s="43">
        <v>14.0032755829313</v>
      </c>
      <c r="AY33" s="43">
        <v>120.77168623035</v>
      </c>
      <c r="AZ33" s="43">
        <v>12.5780262707449</v>
      </c>
      <c r="BA33" s="43">
        <v>56.669920147828002</v>
      </c>
      <c r="BB33" s="43">
        <v>9.9904884995583494</v>
      </c>
      <c r="BC33" s="43">
        <v>21.986911826934598</v>
      </c>
      <c r="BD33" s="43">
        <v>3.3108102678157798</v>
      </c>
      <c r="BE33" s="43">
        <v>18.054241756002099</v>
      </c>
      <c r="BF33" s="43">
        <v>2.5149185017003801</v>
      </c>
      <c r="BG33" s="43">
        <v>10.1028038923848</v>
      </c>
      <c r="BH33" s="43">
        <v>9.9558488293544105</v>
      </c>
      <c r="BI33" s="43">
        <v>2.3533795667563102</v>
      </c>
      <c r="BJ33" s="44">
        <f t="shared" si="0"/>
        <v>3275.9275964277094</v>
      </c>
      <c r="BK33" s="43">
        <f t="shared" si="1"/>
        <v>3388.7387755511581</v>
      </c>
      <c r="BL33" s="43">
        <f t="shared" si="2"/>
        <v>2928.2033091350759</v>
      </c>
      <c r="BM33" s="43">
        <f t="shared" si="3"/>
        <v>2485.5734601380086</v>
      </c>
      <c r="BN33" s="43">
        <f t="shared" si="4"/>
        <v>1247.2712786782838</v>
      </c>
      <c r="BO33" s="43">
        <f t="shared" si="5"/>
        <v>248.72603166840673</v>
      </c>
      <c r="BP33" s="43">
        <f t="shared" si="6"/>
        <v>606.8928956298995</v>
      </c>
      <c r="BQ33" s="43">
        <f t="shared" si="7"/>
        <v>348.42178035304431</v>
      </c>
      <c r="BR33" s="43">
        <f t="shared" si="8"/>
        <v>230.36552905621139</v>
      </c>
      <c r="BS33" s="43">
        <f t="shared" si="9"/>
        <v>182.97597984539101</v>
      </c>
      <c r="BT33" s="43">
        <f t="shared" si="10"/>
        <v>137.41819891834123</v>
      </c>
      <c r="BU33" s="43">
        <f t="shared" si="11"/>
        <v>134.04090153100324</v>
      </c>
      <c r="BV33" s="43">
        <f t="shared" si="12"/>
        <v>112.13814755280806</v>
      </c>
      <c r="BW33" s="45">
        <f t="shared" si="13"/>
        <v>102.23245941871464</v>
      </c>
    </row>
    <row r="34" spans="1:75" x14ac:dyDescent="0.25">
      <c r="A34" s="42">
        <v>31</v>
      </c>
      <c r="B34" s="1" t="s">
        <v>272</v>
      </c>
      <c r="C34" s="1" t="s">
        <v>271</v>
      </c>
      <c r="D34" s="43">
        <v>-4.3944702042866099</v>
      </c>
      <c r="E34" s="43">
        <v>-1.6854428749457</v>
      </c>
      <c r="F34" s="43">
        <v>1.53454927854571</v>
      </c>
      <c r="G34" s="43">
        <v>1269.6332047108399</v>
      </c>
      <c r="H34" s="43">
        <v>58.097029796196203</v>
      </c>
      <c r="I34" s="43">
        <v>68.796071359319399</v>
      </c>
      <c r="J34" s="43">
        <v>855.57850246396197</v>
      </c>
      <c r="K34" s="43">
        <v>8834.9263476734195</v>
      </c>
      <c r="L34" s="43">
        <v>3434.97821207059</v>
      </c>
      <c r="M34" s="43">
        <v>127942.34086650101</v>
      </c>
      <c r="N34" s="43">
        <v>989.82018533744599</v>
      </c>
      <c r="O34" s="43">
        <v>2131.0487264679</v>
      </c>
      <c r="P34" s="43">
        <v>278.81992119866698</v>
      </c>
      <c r="Q34" s="43">
        <v>180.98776135686401</v>
      </c>
      <c r="R34" s="43">
        <v>382466.08281876001</v>
      </c>
      <c r="S34" s="43">
        <v>386653</v>
      </c>
      <c r="T34" s="43">
        <v>2.6143910093745499</v>
      </c>
      <c r="U34" s="43">
        <v>11.569742838832299</v>
      </c>
      <c r="V34" s="43">
        <v>1.4873362623498301</v>
      </c>
      <c r="W34" s="43">
        <v>16.791126647791199</v>
      </c>
      <c r="X34" s="43">
        <v>574.56497929265402</v>
      </c>
      <c r="Y34" s="43">
        <v>800.68550082393403</v>
      </c>
      <c r="Z34" s="43">
        <v>1069.76447593783</v>
      </c>
      <c r="AA34" s="43">
        <v>-9.9890300970808005E-2</v>
      </c>
      <c r="AB34" s="43">
        <v>-1.04153880865608</v>
      </c>
      <c r="AC34" s="43">
        <v>7.3732917004062601</v>
      </c>
      <c r="AD34" s="43">
        <v>24.966863697208499</v>
      </c>
      <c r="AE34" s="43">
        <v>4.5503707192512497</v>
      </c>
      <c r="AF34" s="43">
        <v>7.4251972846500403</v>
      </c>
      <c r="AG34" s="43">
        <v>63.128768361502999</v>
      </c>
      <c r="AH34" s="43">
        <v>-3.85977315323851</v>
      </c>
      <c r="AI34" s="43">
        <v>477.61596017176902</v>
      </c>
      <c r="AJ34" s="43">
        <v>149.25716840545701</v>
      </c>
      <c r="AK34" s="43">
        <f t="shared" si="14"/>
        <v>3.199953243614575</v>
      </c>
      <c r="AL34" s="43">
        <v>1.08308597272518</v>
      </c>
      <c r="AM34" s="43">
        <v>0.57610423181471204</v>
      </c>
      <c r="AN34" s="43">
        <v>0.57964827098027905</v>
      </c>
      <c r="AO34" s="43">
        <v>-4.9679480159423001E-2</v>
      </c>
      <c r="AP34" s="43">
        <v>88.695879942253995</v>
      </c>
      <c r="AQ34" s="43">
        <v>4.6836268242899797</v>
      </c>
      <c r="AR34" s="43">
        <v>24.760709805788899</v>
      </c>
      <c r="AS34" s="43">
        <v>1505.1476835527901</v>
      </c>
      <c r="AT34" s="43">
        <v>3327.5413076720301</v>
      </c>
      <c r="AU34" s="43">
        <v>374.57124999437599</v>
      </c>
      <c r="AV34" s="43">
        <v>1424.68648550023</v>
      </c>
      <c r="AW34" s="43">
        <v>175.31859651982799</v>
      </c>
      <c r="AX34" s="43">
        <v>14.674619918451</v>
      </c>
      <c r="AY34" s="43">
        <v>89.015812771567496</v>
      </c>
      <c r="AZ34" s="43">
        <v>7.6928857205021499</v>
      </c>
      <c r="BA34" s="43">
        <v>38.300438147903101</v>
      </c>
      <c r="BB34" s="43">
        <v>6.2108600061225498</v>
      </c>
      <c r="BC34" s="43">
        <v>13.2231239315637</v>
      </c>
      <c r="BD34" s="43">
        <v>1.2229815604882099</v>
      </c>
      <c r="BE34" s="43">
        <v>7.0621735873637697</v>
      </c>
      <c r="BF34" s="43">
        <v>1.0155158679159</v>
      </c>
      <c r="BG34" s="43">
        <v>14.314962812266799</v>
      </c>
      <c r="BH34" s="43">
        <v>21.798899908814501</v>
      </c>
      <c r="BI34" s="43">
        <v>3.5204995683942202</v>
      </c>
      <c r="BJ34" s="44">
        <f t="shared" si="0"/>
        <v>6350.83410781768</v>
      </c>
      <c r="BK34" s="43">
        <f t="shared" si="1"/>
        <v>5428.2892457945027</v>
      </c>
      <c r="BL34" s="43">
        <f t="shared" si="2"/>
        <v>4036.3281249393967</v>
      </c>
      <c r="BM34" s="43">
        <f t="shared" si="3"/>
        <v>3117.4758982499561</v>
      </c>
      <c r="BN34" s="43">
        <f t="shared" si="4"/>
        <v>1184.5851116204594</v>
      </c>
      <c r="BO34" s="43">
        <f t="shared" si="5"/>
        <v>260.65044260126109</v>
      </c>
      <c r="BP34" s="43">
        <f t="shared" si="6"/>
        <v>447.31564206817836</v>
      </c>
      <c r="BQ34" s="43">
        <f t="shared" si="7"/>
        <v>213.09932743773268</v>
      </c>
      <c r="BR34" s="43">
        <f t="shared" si="8"/>
        <v>155.6928379996061</v>
      </c>
      <c r="BS34" s="43">
        <f t="shared" si="9"/>
        <v>113.75201476414927</v>
      </c>
      <c r="BT34" s="43">
        <f t="shared" si="10"/>
        <v>82.644524572273127</v>
      </c>
      <c r="BU34" s="43">
        <f t="shared" si="11"/>
        <v>49.51342350154696</v>
      </c>
      <c r="BV34" s="43">
        <f t="shared" si="12"/>
        <v>43.864432219650745</v>
      </c>
      <c r="BW34" s="45">
        <f t="shared" si="13"/>
        <v>41.281132842109756</v>
      </c>
    </row>
    <row r="35" spans="1:75" x14ac:dyDescent="0.25">
      <c r="A35" s="42">
        <v>32</v>
      </c>
      <c r="B35" s="1" t="s">
        <v>273</v>
      </c>
      <c r="C35" s="1" t="s">
        <v>271</v>
      </c>
      <c r="D35" s="43">
        <v>1.50003276750139</v>
      </c>
      <c r="E35" s="43">
        <v>-0.79062795567737798</v>
      </c>
      <c r="F35" s="43">
        <v>2.8159957657283199</v>
      </c>
      <c r="G35" s="43">
        <v>1115.91586497248</v>
      </c>
      <c r="H35" s="43">
        <v>236.10862565279899</v>
      </c>
      <c r="I35" s="43">
        <v>519.49650441383199</v>
      </c>
      <c r="J35" s="43">
        <v>735.62123780665399</v>
      </c>
      <c r="K35" s="43">
        <v>-1690.62628911655</v>
      </c>
      <c r="L35" s="43">
        <v>1479.8682681703599</v>
      </c>
      <c r="M35" s="43">
        <v>134376.535486309</v>
      </c>
      <c r="N35" s="43">
        <v>1071.83097245556</v>
      </c>
      <c r="O35" s="43">
        <v>1864.91071775611</v>
      </c>
      <c r="P35" s="43">
        <v>802.06136697821398</v>
      </c>
      <c r="Q35" s="43">
        <v>4.4914768218136603</v>
      </c>
      <c r="R35" s="43">
        <v>413306.62746028998</v>
      </c>
      <c r="S35" s="43">
        <v>386653</v>
      </c>
      <c r="T35" s="43">
        <v>2.21297997084086</v>
      </c>
      <c r="U35" s="43">
        <v>11.6648711025616</v>
      </c>
      <c r="V35" s="43">
        <v>1.9280708355673799</v>
      </c>
      <c r="W35" s="43">
        <v>23.439354191479602</v>
      </c>
      <c r="X35" s="43">
        <v>648.50135865523202</v>
      </c>
      <c r="Y35" s="43">
        <v>717.04755295878704</v>
      </c>
      <c r="Z35" s="43">
        <v>1175.14473554031</v>
      </c>
      <c r="AA35" s="43">
        <v>1.34427930306303</v>
      </c>
      <c r="AB35" s="43">
        <v>1.41370993340928</v>
      </c>
      <c r="AC35" s="43">
        <v>5.7585330115375299</v>
      </c>
      <c r="AD35" s="43">
        <v>6.4389381705694504</v>
      </c>
      <c r="AE35" s="43">
        <v>3.7006955020416399</v>
      </c>
      <c r="AF35" s="43">
        <v>2.5872367180741702</v>
      </c>
      <c r="AG35" s="43">
        <v>43.7014362733225</v>
      </c>
      <c r="AH35" s="43">
        <v>2.5296628572901598</v>
      </c>
      <c r="AI35" s="43">
        <v>384.47242655931802</v>
      </c>
      <c r="AJ35" s="43">
        <v>276.98482684607001</v>
      </c>
      <c r="AK35" s="43">
        <f t="shared" si="14"/>
        <v>1.3880631330501818</v>
      </c>
      <c r="AL35" s="43">
        <v>0.26114706217269001</v>
      </c>
      <c r="AM35" s="43">
        <v>0.63687605355677801</v>
      </c>
      <c r="AN35" s="43">
        <v>0.60176102980175905</v>
      </c>
      <c r="AO35" s="43">
        <v>0.15065769585653699</v>
      </c>
      <c r="AP35" s="43">
        <v>72.586594677687103</v>
      </c>
      <c r="AQ35" s="43">
        <v>4.1518721636973899</v>
      </c>
      <c r="AR35" s="43">
        <v>14.785498412769799</v>
      </c>
      <c r="AS35" s="43">
        <v>1023.42458509201</v>
      </c>
      <c r="AT35" s="43">
        <v>3158.8874947745899</v>
      </c>
      <c r="AU35" s="43">
        <v>398.38741920432699</v>
      </c>
      <c r="AV35" s="43">
        <v>1692.5454106321399</v>
      </c>
      <c r="AW35" s="43">
        <v>241.313563090099</v>
      </c>
      <c r="AX35" s="43">
        <v>20.640075285888798</v>
      </c>
      <c r="AY35" s="43">
        <v>147.652304043497</v>
      </c>
      <c r="AZ35" s="43">
        <v>14.3784536806962</v>
      </c>
      <c r="BA35" s="43">
        <v>61.1544754524448</v>
      </c>
      <c r="BB35" s="43">
        <v>11.102216655551601</v>
      </c>
      <c r="BC35" s="43">
        <v>23.817781244220299</v>
      </c>
      <c r="BD35" s="43">
        <v>2.8544620114554502</v>
      </c>
      <c r="BE35" s="43">
        <v>13.8084185809775</v>
      </c>
      <c r="BF35" s="43">
        <v>2.3759423563444102</v>
      </c>
      <c r="BG35" s="43">
        <v>14.938682485255599</v>
      </c>
      <c r="BH35" s="43">
        <v>25.331807011906701</v>
      </c>
      <c r="BI35" s="43">
        <v>8.9686975505246895</v>
      </c>
      <c r="BJ35" s="44">
        <f t="shared" si="0"/>
        <v>4318.247194481055</v>
      </c>
      <c r="BK35" s="43">
        <f t="shared" si="1"/>
        <v>5153.1606766306522</v>
      </c>
      <c r="BL35" s="43">
        <f t="shared" si="2"/>
        <v>4292.9678793569719</v>
      </c>
      <c r="BM35" s="43">
        <f t="shared" si="3"/>
        <v>3703.6004609018378</v>
      </c>
      <c r="BN35" s="43">
        <f t="shared" si="4"/>
        <v>1630.4970479060744</v>
      </c>
      <c r="BO35" s="43">
        <f t="shared" si="5"/>
        <v>366.60879726267848</v>
      </c>
      <c r="BP35" s="43">
        <f t="shared" si="6"/>
        <v>741.9713771029999</v>
      </c>
      <c r="BQ35" s="43">
        <f t="shared" si="7"/>
        <v>398.29511580875902</v>
      </c>
      <c r="BR35" s="43">
        <f t="shared" si="8"/>
        <v>248.5954286684748</v>
      </c>
      <c r="BS35" s="43">
        <f t="shared" si="9"/>
        <v>203.33730138372894</v>
      </c>
      <c r="BT35" s="43">
        <f t="shared" si="10"/>
        <v>148.86113277637688</v>
      </c>
      <c r="BU35" s="43">
        <f t="shared" si="11"/>
        <v>115.56526362167814</v>
      </c>
      <c r="BV35" s="43">
        <f t="shared" si="12"/>
        <v>85.766575037127325</v>
      </c>
      <c r="BW35" s="45">
        <f t="shared" si="13"/>
        <v>96.583022615626433</v>
      </c>
    </row>
    <row r="36" spans="1:75" x14ac:dyDescent="0.25">
      <c r="A36" s="42">
        <v>33</v>
      </c>
      <c r="B36" s="1" t="s">
        <v>273</v>
      </c>
      <c r="C36" s="1" t="s">
        <v>271</v>
      </c>
      <c r="D36" s="43">
        <v>0.185186517213008</v>
      </c>
      <c r="E36" s="43">
        <v>-0.81299594682967002</v>
      </c>
      <c r="F36" s="43">
        <v>3.7174354676388002</v>
      </c>
      <c r="G36" s="43">
        <v>514.87244712259701</v>
      </c>
      <c r="H36" s="43">
        <v>51.757895634087298</v>
      </c>
      <c r="I36" s="43">
        <v>55.333071269487903</v>
      </c>
      <c r="J36" s="43">
        <v>289.96862841522199</v>
      </c>
      <c r="K36" s="43">
        <v>-3290.0814941461899</v>
      </c>
      <c r="L36" s="43">
        <v>994.48819518646496</v>
      </c>
      <c r="M36" s="43">
        <v>131439.67200733401</v>
      </c>
      <c r="N36" s="43">
        <v>-80.594210933250494</v>
      </c>
      <c r="O36" s="43">
        <v>1145.3197647698801</v>
      </c>
      <c r="P36" s="43">
        <v>1044.30547996369</v>
      </c>
      <c r="Q36" s="43">
        <v>-5.2399321021007799</v>
      </c>
      <c r="R36" s="43">
        <v>393575.66859249101</v>
      </c>
      <c r="S36" s="43">
        <v>386653</v>
      </c>
      <c r="T36" s="43">
        <v>2.8851068937934401</v>
      </c>
      <c r="U36" s="43">
        <v>72.709062011655305</v>
      </c>
      <c r="V36" s="43">
        <v>4.3783301210103396</v>
      </c>
      <c r="W36" s="43">
        <v>8.4905013984535902</v>
      </c>
      <c r="X36" s="43">
        <v>514.56156268846905</v>
      </c>
      <c r="Y36" s="43">
        <v>317.17979540977399</v>
      </c>
      <c r="Z36" s="43">
        <v>975.40742699138002</v>
      </c>
      <c r="AA36" s="43">
        <v>0.39339863781666801</v>
      </c>
      <c r="AB36" s="43">
        <v>56.346212730645099</v>
      </c>
      <c r="AC36" s="43">
        <v>7.2709883173104304</v>
      </c>
      <c r="AD36" s="43">
        <v>8.9847673201369709</v>
      </c>
      <c r="AE36" s="43">
        <v>3.72568332029656</v>
      </c>
      <c r="AF36" s="43">
        <v>15.8222604189568</v>
      </c>
      <c r="AG36" s="43">
        <v>60.429614282946297</v>
      </c>
      <c r="AH36" s="43">
        <v>0.94458351328448498</v>
      </c>
      <c r="AI36" s="43">
        <v>423.218394868129</v>
      </c>
      <c r="AJ36" s="43">
        <v>279.064183111776</v>
      </c>
      <c r="AK36" s="43">
        <f t="shared" si="14"/>
        <v>1.516562928817754</v>
      </c>
      <c r="AL36" s="43">
        <v>1.02985430570499</v>
      </c>
      <c r="AM36" s="43">
        <v>2.2613585124178801</v>
      </c>
      <c r="AN36" s="43">
        <v>1.8021847980619401</v>
      </c>
      <c r="AO36" s="43">
        <v>-5.7218374147811002E-2</v>
      </c>
      <c r="AP36" s="43">
        <v>63.136718919025</v>
      </c>
      <c r="AQ36" s="43">
        <v>9.3645755506321304</v>
      </c>
      <c r="AR36" s="43">
        <v>15.3781132809279</v>
      </c>
      <c r="AS36" s="43">
        <v>831.43223728189901</v>
      </c>
      <c r="AT36" s="43">
        <v>2271.2725515561201</v>
      </c>
      <c r="AU36" s="43">
        <v>317.082003272495</v>
      </c>
      <c r="AV36" s="43">
        <v>1663.86493487537</v>
      </c>
      <c r="AW36" s="43">
        <v>227.38273917596899</v>
      </c>
      <c r="AX36" s="43">
        <v>22.154706238134001</v>
      </c>
      <c r="AY36" s="43">
        <v>140.619007946034</v>
      </c>
      <c r="AZ36" s="43">
        <v>13.2475171858721</v>
      </c>
      <c r="BA36" s="43">
        <v>60.913118718578403</v>
      </c>
      <c r="BB36" s="43">
        <v>10.4799532601037</v>
      </c>
      <c r="BC36" s="43">
        <v>23.921563758641302</v>
      </c>
      <c r="BD36" s="43">
        <v>2.8624786744767801</v>
      </c>
      <c r="BE36" s="43">
        <v>19.4429156342791</v>
      </c>
      <c r="BF36" s="43">
        <v>2.5212336184845801</v>
      </c>
      <c r="BG36" s="43">
        <v>13.339460148885699</v>
      </c>
      <c r="BH36" s="43">
        <v>29.012786010583898</v>
      </c>
      <c r="BI36" s="43">
        <v>14.4507178456162</v>
      </c>
      <c r="BJ36" s="44">
        <f t="shared" si="0"/>
        <v>3508.1528999236248</v>
      </c>
      <c r="BK36" s="43">
        <f t="shared" si="1"/>
        <v>3705.1754511519089</v>
      </c>
      <c r="BL36" s="43">
        <f t="shared" si="2"/>
        <v>3416.8319318156791</v>
      </c>
      <c r="BM36" s="43">
        <f t="shared" si="3"/>
        <v>3640.8423082612035</v>
      </c>
      <c r="BN36" s="43">
        <f t="shared" si="4"/>
        <v>1536.3698592970879</v>
      </c>
      <c r="BO36" s="43">
        <f t="shared" si="5"/>
        <v>393.51165609474242</v>
      </c>
      <c r="BP36" s="43">
        <f t="shared" si="6"/>
        <v>706.62818063333668</v>
      </c>
      <c r="BQ36" s="43">
        <f t="shared" si="7"/>
        <v>366.96723506570913</v>
      </c>
      <c r="BR36" s="43">
        <f t="shared" si="8"/>
        <v>247.61430373405855</v>
      </c>
      <c r="BS36" s="43">
        <f t="shared" si="9"/>
        <v>191.94053589933517</v>
      </c>
      <c r="BT36" s="43">
        <f t="shared" si="10"/>
        <v>149.50977349150813</v>
      </c>
      <c r="BU36" s="43">
        <f t="shared" si="11"/>
        <v>115.88982487760244</v>
      </c>
      <c r="BV36" s="43">
        <f t="shared" si="12"/>
        <v>120.76345114459068</v>
      </c>
      <c r="BW36" s="45">
        <f t="shared" si="13"/>
        <v>102.48917148311301</v>
      </c>
    </row>
    <row r="37" spans="1:75" x14ac:dyDescent="0.25">
      <c r="A37" s="42">
        <v>34</v>
      </c>
      <c r="B37" s="1" t="s">
        <v>274</v>
      </c>
      <c r="C37" s="1" t="s">
        <v>271</v>
      </c>
      <c r="D37" s="43">
        <v>10.393056194978101</v>
      </c>
      <c r="E37" s="43">
        <v>2.4484327882989101</v>
      </c>
      <c r="F37" s="43">
        <v>1.7364165161046301</v>
      </c>
      <c r="G37" s="43">
        <v>340.68824495529401</v>
      </c>
      <c r="H37" s="43">
        <v>1044.4026559972999</v>
      </c>
      <c r="I37" s="43">
        <v>1113.5670255944999</v>
      </c>
      <c r="J37" s="43">
        <v>1016.12689854627</v>
      </c>
      <c r="K37" s="43">
        <v>221.654552466665</v>
      </c>
      <c r="L37" s="43">
        <v>2395.4355657845499</v>
      </c>
      <c r="M37" s="43">
        <v>133831.14125096</v>
      </c>
      <c r="N37" s="43">
        <v>599.19704181828001</v>
      </c>
      <c r="O37" s="43">
        <v>1145.4546769311401</v>
      </c>
      <c r="P37" s="43">
        <v>477.93179932066698</v>
      </c>
      <c r="Q37" s="43">
        <v>-9.6513624562082097</v>
      </c>
      <c r="R37" s="43">
        <v>384135.08241175202</v>
      </c>
      <c r="S37" s="43">
        <v>386653</v>
      </c>
      <c r="T37" s="43">
        <v>1.8071993237563</v>
      </c>
      <c r="U37" s="43">
        <v>15.4783577002896</v>
      </c>
      <c r="V37" s="43">
        <v>2.6922708913585098</v>
      </c>
      <c r="W37" s="43">
        <v>13.524772468303</v>
      </c>
      <c r="X37" s="43">
        <v>490.45200069809601</v>
      </c>
      <c r="Y37" s="43">
        <v>1303.5723134136999</v>
      </c>
      <c r="Z37" s="43">
        <v>1554.8975478411601</v>
      </c>
      <c r="AA37" s="43">
        <v>1.2714958658453399</v>
      </c>
      <c r="AB37" s="43">
        <v>3.37517392924443</v>
      </c>
      <c r="AC37" s="43">
        <v>8.8902048630328903</v>
      </c>
      <c r="AD37" s="43">
        <v>15.3275461703948</v>
      </c>
      <c r="AE37" s="43">
        <v>6.7118321614085996</v>
      </c>
      <c r="AF37" s="43">
        <v>6.6803570949295104</v>
      </c>
      <c r="AG37" s="43">
        <v>69.667496539427802</v>
      </c>
      <c r="AH37" s="43">
        <v>-5.5828137582142001E-2</v>
      </c>
      <c r="AI37" s="43">
        <v>413.60915689141098</v>
      </c>
      <c r="AJ37" s="43">
        <v>196.73151209365599</v>
      </c>
      <c r="AK37" s="43">
        <f t="shared" si="14"/>
        <v>2.1024041979330095</v>
      </c>
      <c r="AL37" s="43">
        <v>0.20103104378602599</v>
      </c>
      <c r="AM37" s="43">
        <v>4.2737673465748999E-2</v>
      </c>
      <c r="AN37" s="43">
        <v>-1.4208630813649E-2</v>
      </c>
      <c r="AO37" s="43">
        <v>2.3848567395125999E-2</v>
      </c>
      <c r="AP37" s="43">
        <v>43.721363280258501</v>
      </c>
      <c r="AQ37" s="43">
        <v>0.35113785617663001</v>
      </c>
      <c r="AR37" s="43">
        <v>8.1875002850067595</v>
      </c>
      <c r="AS37" s="43">
        <v>664.73264716890105</v>
      </c>
      <c r="AT37" s="43">
        <v>1752.57948384203</v>
      </c>
      <c r="AU37" s="43">
        <v>245.13087799870101</v>
      </c>
      <c r="AV37" s="43">
        <v>1093.5231612580401</v>
      </c>
      <c r="AW37" s="43">
        <v>158.41294733237899</v>
      </c>
      <c r="AX37" s="43">
        <v>18.5210109016306</v>
      </c>
      <c r="AY37" s="43">
        <v>105.444756297041</v>
      </c>
      <c r="AZ37" s="43">
        <v>9.0668753349156095</v>
      </c>
      <c r="BA37" s="43">
        <v>40.073666569279702</v>
      </c>
      <c r="BB37" s="43">
        <v>7.7327139436148</v>
      </c>
      <c r="BC37" s="43">
        <v>17.020604584908199</v>
      </c>
      <c r="BD37" s="43">
        <v>1.8789710211841699</v>
      </c>
      <c r="BE37" s="43">
        <v>13.7633152377829</v>
      </c>
      <c r="BF37" s="43">
        <v>1.9421314780413701</v>
      </c>
      <c r="BG37" s="43">
        <v>14.001785172579501</v>
      </c>
      <c r="BH37" s="43">
        <v>25.077938053124502</v>
      </c>
      <c r="BI37" s="43">
        <v>24.953394882937399</v>
      </c>
      <c r="BJ37" s="44">
        <f t="shared" si="0"/>
        <v>2804.7791019784854</v>
      </c>
      <c r="BK37" s="43">
        <f t="shared" si="1"/>
        <v>2859.0203651582869</v>
      </c>
      <c r="BL37" s="43">
        <f t="shared" si="2"/>
        <v>2641.4965301584161</v>
      </c>
      <c r="BM37" s="43">
        <f t="shared" si="3"/>
        <v>2392.8296745252519</v>
      </c>
      <c r="BN37" s="43">
        <f t="shared" si="4"/>
        <v>1070.357752245804</v>
      </c>
      <c r="BO37" s="43">
        <f t="shared" si="5"/>
        <v>328.96999825276373</v>
      </c>
      <c r="BP37" s="43">
        <f t="shared" si="6"/>
        <v>529.87314722131146</v>
      </c>
      <c r="BQ37" s="43">
        <f t="shared" si="7"/>
        <v>251.15998157660968</v>
      </c>
      <c r="BR37" s="43">
        <f t="shared" si="8"/>
        <v>162.90108361495814</v>
      </c>
      <c r="BS37" s="43">
        <f t="shared" si="9"/>
        <v>141.62479750210255</v>
      </c>
      <c r="BT37" s="43">
        <f t="shared" si="10"/>
        <v>106.37877865567624</v>
      </c>
      <c r="BU37" s="43">
        <f t="shared" si="11"/>
        <v>76.071701262516996</v>
      </c>
      <c r="BV37" s="43">
        <f t="shared" si="12"/>
        <v>85.486430048340992</v>
      </c>
      <c r="BW37" s="45">
        <f t="shared" si="13"/>
        <v>78.948434066722356</v>
      </c>
    </row>
    <row r="38" spans="1:75" x14ac:dyDescent="0.25">
      <c r="A38" s="42">
        <v>35</v>
      </c>
      <c r="B38" s="1" t="s">
        <v>275</v>
      </c>
      <c r="C38" s="1" t="s">
        <v>271</v>
      </c>
      <c r="D38" s="43">
        <v>5.2538851842776202</v>
      </c>
      <c r="E38" s="43">
        <v>3.3729635690035402</v>
      </c>
      <c r="F38" s="43">
        <v>-0.50029936902719196</v>
      </c>
      <c r="G38" s="43">
        <v>1179.9866928491399</v>
      </c>
      <c r="H38" s="43">
        <v>557.85738718763196</v>
      </c>
      <c r="I38" s="43">
        <v>564.93282462966499</v>
      </c>
      <c r="J38" s="43">
        <v>405.56462554836799</v>
      </c>
      <c r="K38" s="43">
        <v>-1396.3979553771001</v>
      </c>
      <c r="L38" s="43">
        <v>1195.5339199953</v>
      </c>
      <c r="M38" s="43">
        <v>130175.405956598</v>
      </c>
      <c r="N38" s="43">
        <v>195.32402391844701</v>
      </c>
      <c r="O38" s="43">
        <v>1996.8076373532599</v>
      </c>
      <c r="P38" s="43">
        <v>615.11193870216596</v>
      </c>
      <c r="Q38" s="43">
        <v>-6.8882968526617896</v>
      </c>
      <c r="R38" s="43">
        <v>393555.31929884898</v>
      </c>
      <c r="S38" s="43">
        <v>386653</v>
      </c>
      <c r="T38" s="43">
        <v>2.3679705185750302</v>
      </c>
      <c r="U38" s="43">
        <v>92.824230573418404</v>
      </c>
      <c r="V38" s="43">
        <v>71.331373993268798</v>
      </c>
      <c r="W38" s="43">
        <v>29.680317169836499</v>
      </c>
      <c r="X38" s="43">
        <v>586.86377332540303</v>
      </c>
      <c r="Y38" s="43">
        <v>699.95265662552401</v>
      </c>
      <c r="Z38" s="43">
        <v>1113.7856049683701</v>
      </c>
      <c r="AA38" s="43">
        <v>0.80092706602573704</v>
      </c>
      <c r="AB38" s="43">
        <v>3.37140454464891</v>
      </c>
      <c r="AC38" s="43">
        <v>6.2872306711873698</v>
      </c>
      <c r="AD38" s="43">
        <v>6.6448843118453098</v>
      </c>
      <c r="AE38" s="43">
        <v>5.4854237694887997</v>
      </c>
      <c r="AF38" s="43">
        <v>4.9207288425340003</v>
      </c>
      <c r="AG38" s="43">
        <v>36.956532558930697</v>
      </c>
      <c r="AH38" s="43">
        <v>-1.6666791348057299</v>
      </c>
      <c r="AI38" s="43">
        <v>342.52679223321098</v>
      </c>
      <c r="AJ38" s="43">
        <v>274.80927541920698</v>
      </c>
      <c r="AK38" s="43">
        <f t="shared" si="14"/>
        <v>1.246416416297101</v>
      </c>
      <c r="AL38" s="43">
        <v>0.94900830076723897</v>
      </c>
      <c r="AM38" s="43">
        <v>-5.2331178120770001E-3</v>
      </c>
      <c r="AN38" s="43">
        <v>7.6164454236704995E-2</v>
      </c>
      <c r="AO38" s="43">
        <v>4.3604900988794999E-2</v>
      </c>
      <c r="AP38" s="43">
        <v>93.259392434280898</v>
      </c>
      <c r="AQ38" s="43">
        <v>2.55528637141399</v>
      </c>
      <c r="AR38" s="43">
        <v>18.482178410756202</v>
      </c>
      <c r="AS38" s="43">
        <v>1316.6482537100301</v>
      </c>
      <c r="AT38" s="43">
        <v>3839.6747390328101</v>
      </c>
      <c r="AU38" s="43">
        <v>479.70100982429398</v>
      </c>
      <c r="AV38" s="43">
        <v>1993.9979093296699</v>
      </c>
      <c r="AW38" s="43">
        <v>265.12310070780097</v>
      </c>
      <c r="AX38" s="43">
        <v>16.943945848541901</v>
      </c>
      <c r="AY38" s="43">
        <v>139.26101088623599</v>
      </c>
      <c r="AZ38" s="43">
        <v>13.010077664109801</v>
      </c>
      <c r="BA38" s="43">
        <v>59.311198208259199</v>
      </c>
      <c r="BB38" s="43">
        <v>10.651850419669801</v>
      </c>
      <c r="BC38" s="43">
        <v>23.901248007423298</v>
      </c>
      <c r="BD38" s="43">
        <v>3.4011374973217001</v>
      </c>
      <c r="BE38" s="43">
        <v>17.1224122087858</v>
      </c>
      <c r="BF38" s="43">
        <v>2.6597298829060301</v>
      </c>
      <c r="BG38" s="43">
        <v>16.685649073849799</v>
      </c>
      <c r="BH38" s="43">
        <v>31.339162493554401</v>
      </c>
      <c r="BI38" s="43">
        <v>8.7046292215199692</v>
      </c>
      <c r="BJ38" s="44">
        <f t="shared" si="0"/>
        <v>5555.4778637554018</v>
      </c>
      <c r="BK38" s="43">
        <f t="shared" si="1"/>
        <v>6263.7434568235076</v>
      </c>
      <c r="BL38" s="43">
        <f t="shared" si="2"/>
        <v>5169.1919162100648</v>
      </c>
      <c r="BM38" s="43">
        <f t="shared" si="3"/>
        <v>4363.2339372640481</v>
      </c>
      <c r="BN38" s="43">
        <f t="shared" si="4"/>
        <v>1791.3723020797363</v>
      </c>
      <c r="BO38" s="43">
        <f t="shared" si="5"/>
        <v>300.9581855868899</v>
      </c>
      <c r="BP38" s="43">
        <f t="shared" si="6"/>
        <v>699.80407480520591</v>
      </c>
      <c r="BQ38" s="43">
        <f t="shared" si="7"/>
        <v>360.38996299473132</v>
      </c>
      <c r="BR38" s="43">
        <f t="shared" si="8"/>
        <v>241.10243174089106</v>
      </c>
      <c r="BS38" s="43">
        <f t="shared" si="9"/>
        <v>195.08883552508792</v>
      </c>
      <c r="BT38" s="43">
        <f t="shared" si="10"/>
        <v>149.3828000463956</v>
      </c>
      <c r="BU38" s="43">
        <f t="shared" si="11"/>
        <v>137.69787438549395</v>
      </c>
      <c r="BV38" s="43">
        <f t="shared" si="12"/>
        <v>106.35038638997391</v>
      </c>
      <c r="BW38" s="45">
        <f t="shared" si="13"/>
        <v>108.11910093113943</v>
      </c>
    </row>
    <row r="39" spans="1:75" x14ac:dyDescent="0.25">
      <c r="A39" s="42">
        <v>36</v>
      </c>
      <c r="B39" s="1" t="s">
        <v>276</v>
      </c>
      <c r="C39" s="1" t="s">
        <v>271</v>
      </c>
      <c r="D39" s="43">
        <v>-0.72558206582389095</v>
      </c>
      <c r="E39" s="43">
        <v>-1.0742083625336101</v>
      </c>
      <c r="F39" s="43">
        <v>3.3184746038582</v>
      </c>
      <c r="G39" s="43">
        <v>1281.08787907489</v>
      </c>
      <c r="H39" s="43">
        <v>53.987942860510003</v>
      </c>
      <c r="I39" s="43">
        <v>60.710097960532202</v>
      </c>
      <c r="J39" s="43">
        <v>595.39809238922896</v>
      </c>
      <c r="K39" s="43">
        <v>1590.47629932687</v>
      </c>
      <c r="L39" s="43">
        <v>1967.93300528288</v>
      </c>
      <c r="M39" s="43">
        <v>141562.67335851301</v>
      </c>
      <c r="N39" s="43">
        <v>445.17575127349801</v>
      </c>
      <c r="O39" s="43">
        <v>2384.7237857203199</v>
      </c>
      <c r="P39" s="43">
        <v>753.47751094037505</v>
      </c>
      <c r="Q39" s="43">
        <v>28.465041790606101</v>
      </c>
      <c r="R39" s="43">
        <v>399333.378635564</v>
      </c>
      <c r="S39" s="43">
        <v>386653</v>
      </c>
      <c r="T39" s="43">
        <v>2.54771324858732</v>
      </c>
      <c r="U39" s="43">
        <v>17.4033153301996</v>
      </c>
      <c r="V39" s="43">
        <v>1.4430372418389601</v>
      </c>
      <c r="W39" s="43">
        <v>24.464912909395501</v>
      </c>
      <c r="X39" s="43">
        <v>490.78512572027898</v>
      </c>
      <c r="Y39" s="43">
        <v>299.43615375972303</v>
      </c>
      <c r="Z39" s="43">
        <v>882.46716455035505</v>
      </c>
      <c r="AA39" s="43">
        <v>0.63512114018728805</v>
      </c>
      <c r="AB39" s="43">
        <v>5.8252106467291002E-2</v>
      </c>
      <c r="AC39" s="43">
        <v>9.0460191746107093</v>
      </c>
      <c r="AD39" s="43">
        <v>10.7898848878895</v>
      </c>
      <c r="AE39" s="43">
        <v>3.8914514805914799</v>
      </c>
      <c r="AF39" s="43">
        <v>5.0075229254399103</v>
      </c>
      <c r="AG39" s="43">
        <v>59.965329778471499</v>
      </c>
      <c r="AH39" s="43">
        <v>1.42646059060124</v>
      </c>
      <c r="AI39" s="43">
        <v>430.14766334343801</v>
      </c>
      <c r="AJ39" s="43">
        <v>340.39396946345602</v>
      </c>
      <c r="AK39" s="43">
        <f t="shared" si="14"/>
        <v>1.2636759224067797</v>
      </c>
      <c r="AL39" s="43">
        <v>1.2046303164407499</v>
      </c>
      <c r="AM39" s="43">
        <v>0.20947765808789301</v>
      </c>
      <c r="AN39" s="43">
        <v>0.122805419283898</v>
      </c>
      <c r="AO39" s="43">
        <v>-5.2964843329680001E-3</v>
      </c>
      <c r="AP39" s="43">
        <v>74.138263764702003</v>
      </c>
      <c r="AQ39" s="43">
        <v>4.0711403557565102</v>
      </c>
      <c r="AR39" s="43">
        <v>16.0794829789332</v>
      </c>
      <c r="AS39" s="43">
        <v>1045.2220548212699</v>
      </c>
      <c r="AT39" s="43">
        <v>2920.0349593241799</v>
      </c>
      <c r="AU39" s="43">
        <v>386.36830052947198</v>
      </c>
      <c r="AV39" s="43">
        <v>1638.12477262586</v>
      </c>
      <c r="AW39" s="43">
        <v>229.938802639926</v>
      </c>
      <c r="AX39" s="43">
        <v>15.772598654964</v>
      </c>
      <c r="AY39" s="43">
        <v>147.29064478053701</v>
      </c>
      <c r="AZ39" s="43">
        <v>14.346247169859399</v>
      </c>
      <c r="BA39" s="43">
        <v>62.5478495107131</v>
      </c>
      <c r="BB39" s="43">
        <v>12.3017549717213</v>
      </c>
      <c r="BC39" s="43">
        <v>32.394586466803602</v>
      </c>
      <c r="BD39" s="43">
        <v>4.86567541888921</v>
      </c>
      <c r="BE39" s="43">
        <v>35.2321444472434</v>
      </c>
      <c r="BF39" s="43">
        <v>6.3657480351583704</v>
      </c>
      <c r="BG39" s="43">
        <v>13.1159988707713</v>
      </c>
      <c r="BH39" s="43">
        <v>21.864350787747</v>
      </c>
      <c r="BI39" s="43">
        <v>6.1831264315318499</v>
      </c>
      <c r="BJ39" s="44">
        <f t="shared" si="0"/>
        <v>4410.2196405960758</v>
      </c>
      <c r="BK39" s="43">
        <f t="shared" si="1"/>
        <v>4763.515431197683</v>
      </c>
      <c r="BL39" s="43">
        <f t="shared" si="2"/>
        <v>4163.451514326207</v>
      </c>
      <c r="BM39" s="43">
        <f t="shared" si="3"/>
        <v>3584.518102025952</v>
      </c>
      <c r="BN39" s="43">
        <f t="shared" si="4"/>
        <v>1553.6405583778785</v>
      </c>
      <c r="BO39" s="43">
        <f t="shared" si="5"/>
        <v>280.15272921783304</v>
      </c>
      <c r="BP39" s="43">
        <f t="shared" si="6"/>
        <v>740.15399387204525</v>
      </c>
      <c r="BQ39" s="43">
        <f t="shared" si="7"/>
        <v>397.40296869416619</v>
      </c>
      <c r="BR39" s="43">
        <f t="shared" si="8"/>
        <v>254.25955085655733</v>
      </c>
      <c r="BS39" s="43">
        <f t="shared" si="9"/>
        <v>225.30686761394321</v>
      </c>
      <c r="BT39" s="43">
        <f t="shared" si="10"/>
        <v>202.46616541752252</v>
      </c>
      <c r="BU39" s="43">
        <f t="shared" si="11"/>
        <v>196.99090764733643</v>
      </c>
      <c r="BV39" s="43">
        <f t="shared" si="12"/>
        <v>218.83319532449315</v>
      </c>
      <c r="BW39" s="45">
        <f t="shared" si="13"/>
        <v>258.77024533164109</v>
      </c>
    </row>
    <row r="40" spans="1:75" x14ac:dyDescent="0.25">
      <c r="A40" s="42">
        <v>37</v>
      </c>
      <c r="B40" s="1" t="s">
        <v>277</v>
      </c>
      <c r="C40" s="1" t="s">
        <v>271</v>
      </c>
      <c r="D40" s="43">
        <v>5.44855334706806</v>
      </c>
      <c r="E40" s="43">
        <v>8.0159012138564893</v>
      </c>
      <c r="F40" s="43">
        <v>5.1515857643224399</v>
      </c>
      <c r="G40" s="43">
        <v>413.347219159791</v>
      </c>
      <c r="H40" s="43">
        <v>144.094479765568</v>
      </c>
      <c r="I40" s="43">
        <v>129.495434201487</v>
      </c>
      <c r="J40" s="43">
        <v>2591.18268087465</v>
      </c>
      <c r="K40" s="43">
        <v>-234.16390394716299</v>
      </c>
      <c r="L40" s="43">
        <v>2735.8283377553098</v>
      </c>
      <c r="M40" s="43">
        <v>139875.62349235601</v>
      </c>
      <c r="N40" s="43">
        <v>179.52726316968599</v>
      </c>
      <c r="O40" s="43">
        <v>728.96218698618395</v>
      </c>
      <c r="P40" s="43">
        <v>640.66623399594903</v>
      </c>
      <c r="Q40" s="43">
        <v>154.94662194418899</v>
      </c>
      <c r="R40" s="43">
        <v>395315.677610029</v>
      </c>
      <c r="S40" s="43">
        <v>386653</v>
      </c>
      <c r="T40" s="43">
        <v>1.8633750562273601</v>
      </c>
      <c r="U40" s="43">
        <v>23.028786085657199</v>
      </c>
      <c r="V40" s="43">
        <v>11.682375898454501</v>
      </c>
      <c r="W40" s="43">
        <v>10.538707265606201</v>
      </c>
      <c r="X40" s="43">
        <v>454.12037958936901</v>
      </c>
      <c r="Y40" s="43">
        <v>772.59451255205795</v>
      </c>
      <c r="Z40" s="43">
        <v>1150.9015134292799</v>
      </c>
      <c r="AA40" s="43">
        <v>0.44607586448576497</v>
      </c>
      <c r="AB40" s="43">
        <v>16.019593104017101</v>
      </c>
      <c r="AC40" s="43">
        <v>26.116865811894598</v>
      </c>
      <c r="AD40" s="43">
        <v>30.1966268751016</v>
      </c>
      <c r="AE40" s="43">
        <v>9.1756387762727805</v>
      </c>
      <c r="AF40" s="43">
        <v>6.9930672236530702</v>
      </c>
      <c r="AG40" s="43">
        <v>56.377443699265903</v>
      </c>
      <c r="AH40" s="43">
        <v>0.93595878385434805</v>
      </c>
      <c r="AI40" s="43">
        <v>338.18979538946701</v>
      </c>
      <c r="AJ40" s="43">
        <v>297.30624871282902</v>
      </c>
      <c r="AK40" s="43">
        <f t="shared" si="14"/>
        <v>1.1375132438475177</v>
      </c>
      <c r="AL40" s="43">
        <v>5.2377223933849004</v>
      </c>
      <c r="AM40" s="43">
        <v>1.56437237840239</v>
      </c>
      <c r="AN40" s="43">
        <v>1.4667925818515399</v>
      </c>
      <c r="AO40" s="43">
        <v>0.111796442098941</v>
      </c>
      <c r="AP40" s="43">
        <v>70.681538693828202</v>
      </c>
      <c r="AQ40" s="43">
        <v>4.3617942539501797</v>
      </c>
      <c r="AR40" s="43">
        <v>16.3126599961554</v>
      </c>
      <c r="AS40" s="43">
        <v>1087.11786813256</v>
      </c>
      <c r="AT40" s="43">
        <v>2988.4493691047501</v>
      </c>
      <c r="AU40" s="43">
        <v>393.26782956651499</v>
      </c>
      <c r="AV40" s="43">
        <v>1640.7647349118099</v>
      </c>
      <c r="AW40" s="43">
        <v>231.54310901178201</v>
      </c>
      <c r="AX40" s="43">
        <v>18.802532089880501</v>
      </c>
      <c r="AY40" s="43">
        <v>138.06317856049901</v>
      </c>
      <c r="AZ40" s="43">
        <v>14.298951370517299</v>
      </c>
      <c r="BA40" s="43">
        <v>64.023114405678498</v>
      </c>
      <c r="BB40" s="43">
        <v>11.3036964524764</v>
      </c>
      <c r="BC40" s="43">
        <v>26.3590656241952</v>
      </c>
      <c r="BD40" s="43">
        <v>3.32854881678516</v>
      </c>
      <c r="BE40" s="43">
        <v>20.493701866336199</v>
      </c>
      <c r="BF40" s="43">
        <v>2.8701777926278802</v>
      </c>
      <c r="BG40" s="43">
        <v>18.910237235239599</v>
      </c>
      <c r="BH40" s="43">
        <v>116.14907216515</v>
      </c>
      <c r="BI40" s="43">
        <v>28.6681071643264</v>
      </c>
      <c r="BJ40" s="44">
        <f t="shared" si="0"/>
        <v>4586.9952241880173</v>
      </c>
      <c r="BK40" s="43">
        <f t="shared" si="1"/>
        <v>4875.1213199098693</v>
      </c>
      <c r="BL40" s="43">
        <f t="shared" si="2"/>
        <v>4237.7998875702051</v>
      </c>
      <c r="BM40" s="43">
        <f t="shared" si="3"/>
        <v>3590.2948247523191</v>
      </c>
      <c r="BN40" s="43">
        <f t="shared" si="4"/>
        <v>1564.4804662958245</v>
      </c>
      <c r="BO40" s="43">
        <f t="shared" si="5"/>
        <v>333.9703745982327</v>
      </c>
      <c r="BP40" s="43">
        <f t="shared" si="6"/>
        <v>693.78481688692966</v>
      </c>
      <c r="BQ40" s="43">
        <f t="shared" si="7"/>
        <v>396.09283574840163</v>
      </c>
      <c r="BR40" s="43">
        <f t="shared" si="8"/>
        <v>260.25656262470937</v>
      </c>
      <c r="BS40" s="43">
        <f t="shared" si="9"/>
        <v>207.02740755451282</v>
      </c>
      <c r="BT40" s="43">
        <f t="shared" si="10"/>
        <v>164.74416015122</v>
      </c>
      <c r="BU40" s="43">
        <f t="shared" si="11"/>
        <v>134.75906140830608</v>
      </c>
      <c r="BV40" s="43">
        <f t="shared" si="12"/>
        <v>127.29007370395155</v>
      </c>
      <c r="BW40" s="45">
        <f t="shared" si="13"/>
        <v>116.67389400926342</v>
      </c>
    </row>
    <row r="41" spans="1:75" x14ac:dyDescent="0.25">
      <c r="A41" s="42">
        <v>38</v>
      </c>
      <c r="B41" s="1" t="s">
        <v>278</v>
      </c>
      <c r="C41" s="1" t="s">
        <v>271</v>
      </c>
      <c r="D41" s="43">
        <v>6.7880815817878899</v>
      </c>
      <c r="E41" s="43">
        <v>3.2536769401264598</v>
      </c>
      <c r="F41" s="43">
        <v>3.0905664274154598</v>
      </c>
      <c r="G41" s="43">
        <v>727.21675722385203</v>
      </c>
      <c r="H41" s="43">
        <v>1506.33027522574</v>
      </c>
      <c r="I41" s="43">
        <v>1585.98304547474</v>
      </c>
      <c r="J41" s="43">
        <v>3481.1321939151399</v>
      </c>
      <c r="K41" s="43">
        <v>7306.0806471899696</v>
      </c>
      <c r="L41" s="43">
        <v>4662.5319720755597</v>
      </c>
      <c r="M41" s="43">
        <v>144082.05423530299</v>
      </c>
      <c r="N41" s="43">
        <v>515.95952581567997</v>
      </c>
      <c r="O41" s="43">
        <v>1068.71534964138</v>
      </c>
      <c r="P41" s="43">
        <v>717.68437376578299</v>
      </c>
      <c r="Q41" s="43">
        <v>46.508499614933399</v>
      </c>
      <c r="R41" s="43">
        <v>393339.831820386</v>
      </c>
      <c r="S41" s="43">
        <v>386653</v>
      </c>
      <c r="T41" s="43">
        <v>2.3325371872621701</v>
      </c>
      <c r="U41" s="43">
        <v>28.464957972330101</v>
      </c>
      <c r="V41" s="43">
        <v>15.7442159770071</v>
      </c>
      <c r="W41" s="43">
        <v>20.2643478684925</v>
      </c>
      <c r="X41" s="43">
        <v>521.08542232808099</v>
      </c>
      <c r="Y41" s="43">
        <v>2180.4530750245399</v>
      </c>
      <c r="Z41" s="43">
        <v>2013.0944429009301</v>
      </c>
      <c r="AA41" s="43">
        <v>2.09606302188259</v>
      </c>
      <c r="AB41" s="43">
        <v>41.5630949739286</v>
      </c>
      <c r="AC41" s="43">
        <v>39.660886651349003</v>
      </c>
      <c r="AD41" s="43">
        <v>38.360794562326099</v>
      </c>
      <c r="AE41" s="43">
        <v>18.078874211692</v>
      </c>
      <c r="AF41" s="43">
        <v>17.918164612557501</v>
      </c>
      <c r="AG41" s="43">
        <v>71.988986281220093</v>
      </c>
      <c r="AH41" s="43">
        <v>-0.21063770216694799</v>
      </c>
      <c r="AI41" s="43">
        <v>403.80687934087001</v>
      </c>
      <c r="AJ41" s="43">
        <v>288.29950403402103</v>
      </c>
      <c r="AK41" s="43">
        <f t="shared" si="14"/>
        <v>1.4006506209362692</v>
      </c>
      <c r="AL41" s="43">
        <v>1.4599131699685</v>
      </c>
      <c r="AM41" s="43">
        <v>3.4991520995409502</v>
      </c>
      <c r="AN41" s="43">
        <v>2.3593454535171801</v>
      </c>
      <c r="AO41" s="43">
        <v>0.11737803935398999</v>
      </c>
      <c r="AP41" s="43">
        <v>72.168851439440701</v>
      </c>
      <c r="AQ41" s="43">
        <v>2.6329677925203101</v>
      </c>
      <c r="AR41" s="43">
        <v>14.1620673914123</v>
      </c>
      <c r="AS41" s="43">
        <v>832.45053951559396</v>
      </c>
      <c r="AT41" s="43">
        <v>2733.01296681757</v>
      </c>
      <c r="AU41" s="43">
        <v>382.63733698630102</v>
      </c>
      <c r="AV41" s="43">
        <v>1619.9195064799501</v>
      </c>
      <c r="AW41" s="43">
        <v>242.83978480067699</v>
      </c>
      <c r="AX41" s="43">
        <v>19.828101684396302</v>
      </c>
      <c r="AY41" s="43">
        <v>142.69229965684201</v>
      </c>
      <c r="AZ41" s="43">
        <v>14.152733498761</v>
      </c>
      <c r="BA41" s="43">
        <v>62.277017643487603</v>
      </c>
      <c r="BB41" s="43">
        <v>11.088162974196999</v>
      </c>
      <c r="BC41" s="43">
        <v>25.983916212674799</v>
      </c>
      <c r="BD41" s="43">
        <v>3.2760547834812099</v>
      </c>
      <c r="BE41" s="43">
        <v>19.0163019692455</v>
      </c>
      <c r="BF41" s="43">
        <v>2.6453813073798398</v>
      </c>
      <c r="BG41" s="43">
        <v>15.9085298268662</v>
      </c>
      <c r="BH41" s="43">
        <v>23.7927925388876</v>
      </c>
      <c r="BI41" s="43">
        <v>17.809733055824299</v>
      </c>
      <c r="BJ41" s="44">
        <f t="shared" si="0"/>
        <v>3512.4495338210718</v>
      </c>
      <c r="BK41" s="43">
        <f t="shared" si="1"/>
        <v>4458.4224581037033</v>
      </c>
      <c r="BL41" s="43">
        <f t="shared" si="2"/>
        <v>4123.247165800658</v>
      </c>
      <c r="BM41" s="43">
        <f t="shared" si="3"/>
        <v>3544.6816334353393</v>
      </c>
      <c r="BN41" s="43">
        <f t="shared" si="4"/>
        <v>1640.8093567613312</v>
      </c>
      <c r="BO41" s="43">
        <f t="shared" si="5"/>
        <v>352.18653080632862</v>
      </c>
      <c r="BP41" s="43">
        <f t="shared" si="6"/>
        <v>717.04673194392967</v>
      </c>
      <c r="BQ41" s="43">
        <f t="shared" si="7"/>
        <v>392.04247919005542</v>
      </c>
      <c r="BR41" s="43">
        <f t="shared" si="8"/>
        <v>253.15860830686017</v>
      </c>
      <c r="BS41" s="43">
        <f t="shared" si="9"/>
        <v>203.07990795232598</v>
      </c>
      <c r="BT41" s="43">
        <f t="shared" si="10"/>
        <v>162.39947632921749</v>
      </c>
      <c r="BU41" s="43">
        <f t="shared" si="11"/>
        <v>132.63379690207327</v>
      </c>
      <c r="BV41" s="43">
        <f t="shared" si="12"/>
        <v>118.1136768276118</v>
      </c>
      <c r="BW41" s="45">
        <f t="shared" si="13"/>
        <v>107.53582550324552</v>
      </c>
    </row>
    <row r="42" spans="1:75" x14ac:dyDescent="0.25">
      <c r="A42" s="42">
        <v>39</v>
      </c>
      <c r="B42" s="1" t="s">
        <v>279</v>
      </c>
      <c r="C42" s="1" t="s">
        <v>271</v>
      </c>
      <c r="D42" s="43">
        <v>4.4445963078062896</v>
      </c>
      <c r="E42" s="43">
        <v>7.8573839988029501</v>
      </c>
      <c r="F42" s="43">
        <v>2.6866643734806099</v>
      </c>
      <c r="G42" s="43">
        <v>1084.5637051759199</v>
      </c>
      <c r="H42" s="43">
        <v>255.292670309941</v>
      </c>
      <c r="I42" s="43">
        <v>187.68774900710699</v>
      </c>
      <c r="J42" s="43">
        <v>2338.20345077097</v>
      </c>
      <c r="K42" s="43">
        <v>3930.19147141246</v>
      </c>
      <c r="L42" s="43">
        <v>3683.7252107838799</v>
      </c>
      <c r="M42" s="43">
        <v>144378.35871014299</v>
      </c>
      <c r="N42" s="43">
        <v>1030.16878158847</v>
      </c>
      <c r="O42" s="43">
        <v>2026.6262524993599</v>
      </c>
      <c r="P42" s="43">
        <v>1064.2437448713099</v>
      </c>
      <c r="Q42" s="43">
        <v>61.532625343287002</v>
      </c>
      <c r="R42" s="43">
        <v>389094.81942296401</v>
      </c>
      <c r="S42" s="43">
        <v>386653</v>
      </c>
      <c r="T42" s="43">
        <v>2.12640141501466</v>
      </c>
      <c r="U42" s="43">
        <v>16.7112060250567</v>
      </c>
      <c r="V42" s="43">
        <v>7.7570303153905797</v>
      </c>
      <c r="W42" s="43">
        <v>25.962457607910601</v>
      </c>
      <c r="X42" s="43">
        <v>553.89990702918396</v>
      </c>
      <c r="Y42" s="43">
        <v>1180.89630178318</v>
      </c>
      <c r="Z42" s="43">
        <v>1381.0166625372699</v>
      </c>
      <c r="AA42" s="43">
        <v>265.48349860731798</v>
      </c>
      <c r="AB42" s="43">
        <v>13.775485642444901</v>
      </c>
      <c r="AC42" s="43">
        <v>62.1981410518679</v>
      </c>
      <c r="AD42" s="43">
        <v>47.5630591281096</v>
      </c>
      <c r="AE42" s="43">
        <v>16.676854091630702</v>
      </c>
      <c r="AF42" s="43">
        <v>12.9127521556958</v>
      </c>
      <c r="AG42" s="43">
        <v>66.647459495355903</v>
      </c>
      <c r="AH42" s="43">
        <v>0.129929767792825</v>
      </c>
      <c r="AI42" s="43">
        <v>433.384580373245</v>
      </c>
      <c r="AJ42" s="43">
        <v>220.654803369821</v>
      </c>
      <c r="AK42" s="43">
        <f t="shared" si="14"/>
        <v>1.9640840523507004</v>
      </c>
      <c r="AL42" s="43">
        <v>1.42658676464762</v>
      </c>
      <c r="AM42" s="43">
        <v>0.422759297904092</v>
      </c>
      <c r="AN42" s="43">
        <v>0.74371200729741005</v>
      </c>
      <c r="AO42" s="43">
        <v>5.7470803887118997E-2</v>
      </c>
      <c r="AP42" s="43">
        <v>48.661215329871503</v>
      </c>
      <c r="AQ42" s="43">
        <v>2.5130832833633701</v>
      </c>
      <c r="AR42" s="43">
        <v>14.5310145236461</v>
      </c>
      <c r="AS42" s="43">
        <v>662.92534537129904</v>
      </c>
      <c r="AT42" s="43">
        <v>1959.7575889735599</v>
      </c>
      <c r="AU42" s="43">
        <v>282.39161353999401</v>
      </c>
      <c r="AV42" s="43">
        <v>1246.25677386708</v>
      </c>
      <c r="AW42" s="43">
        <v>193.25927762855</v>
      </c>
      <c r="AX42" s="43">
        <v>17.342232768292401</v>
      </c>
      <c r="AY42" s="43">
        <v>114.927083826321</v>
      </c>
      <c r="AZ42" s="43">
        <v>11.4705313884454</v>
      </c>
      <c r="BA42" s="43">
        <v>45.956308749809402</v>
      </c>
      <c r="BB42" s="43">
        <v>8.3342129592845708</v>
      </c>
      <c r="BC42" s="43">
        <v>19.636373940906498</v>
      </c>
      <c r="BD42" s="43">
        <v>2.3570321053304299</v>
      </c>
      <c r="BE42" s="43">
        <v>14.4333568620308</v>
      </c>
      <c r="BF42" s="43">
        <v>2.13990976091362</v>
      </c>
      <c r="BG42" s="43">
        <v>17.3562562821811</v>
      </c>
      <c r="BH42" s="43">
        <v>22.361243480464001</v>
      </c>
      <c r="BI42" s="43">
        <v>10.0036242004927</v>
      </c>
      <c r="BJ42" s="44">
        <f t="shared" si="0"/>
        <v>2797.1533559970426</v>
      </c>
      <c r="BK42" s="43">
        <f t="shared" si="1"/>
        <v>3196.9944355196735</v>
      </c>
      <c r="BL42" s="43">
        <f t="shared" si="2"/>
        <v>3043.013076939591</v>
      </c>
      <c r="BM42" s="43">
        <f t="shared" si="3"/>
        <v>2727.0388924881399</v>
      </c>
      <c r="BN42" s="43">
        <f t="shared" si="4"/>
        <v>1305.8059299226352</v>
      </c>
      <c r="BO42" s="43">
        <f t="shared" si="5"/>
        <v>308.03255361087747</v>
      </c>
      <c r="BP42" s="43">
        <f t="shared" si="6"/>
        <v>577.52303430312054</v>
      </c>
      <c r="BQ42" s="43">
        <f t="shared" si="7"/>
        <v>317.74325175749027</v>
      </c>
      <c r="BR42" s="43">
        <f t="shared" si="8"/>
        <v>186.81426321060732</v>
      </c>
      <c r="BS42" s="43">
        <f t="shared" si="9"/>
        <v>152.64126299055991</v>
      </c>
      <c r="BT42" s="43">
        <f t="shared" si="10"/>
        <v>122.72733713066562</v>
      </c>
      <c r="BU42" s="43">
        <f t="shared" si="11"/>
        <v>95.426401025523475</v>
      </c>
      <c r="BV42" s="43">
        <f t="shared" si="12"/>
        <v>89.648179267272056</v>
      </c>
      <c r="BW42" s="45">
        <f t="shared" si="13"/>
        <v>86.98820166315528</v>
      </c>
    </row>
    <row r="43" spans="1:75" x14ac:dyDescent="0.25">
      <c r="A43" s="42">
        <v>40</v>
      </c>
      <c r="B43" s="1" t="s">
        <v>280</v>
      </c>
      <c r="C43" s="1" t="s">
        <v>271</v>
      </c>
      <c r="D43" s="43">
        <v>-0.95834839496151902</v>
      </c>
      <c r="E43" s="43">
        <v>4.0970576599759401</v>
      </c>
      <c r="F43" s="43">
        <v>1.0128398923049</v>
      </c>
      <c r="G43" s="43">
        <v>406.74857780867302</v>
      </c>
      <c r="H43" s="43">
        <v>48.530943440984501</v>
      </c>
      <c r="I43" s="43">
        <v>35.3905212407251</v>
      </c>
      <c r="J43" s="43">
        <v>273.43738423308798</v>
      </c>
      <c r="K43" s="43">
        <v>2460.7407104253798</v>
      </c>
      <c r="L43" s="43">
        <v>1176.2322320206499</v>
      </c>
      <c r="M43" s="43">
        <v>149967.971076266</v>
      </c>
      <c r="N43" s="43">
        <v>526.44839597805503</v>
      </c>
      <c r="O43" s="43">
        <v>1365.33319548549</v>
      </c>
      <c r="P43" s="43">
        <v>550.61007910849105</v>
      </c>
      <c r="Q43" s="43">
        <v>67.6706570119199</v>
      </c>
      <c r="R43" s="43">
        <v>397901.97855802602</v>
      </c>
      <c r="S43" s="43">
        <v>386653</v>
      </c>
      <c r="T43" s="43">
        <v>1.5377041092197901</v>
      </c>
      <c r="U43" s="43">
        <v>18.463448840064402</v>
      </c>
      <c r="V43" s="43">
        <v>1.4080464179541401</v>
      </c>
      <c r="W43" s="43">
        <v>4.9507568157696102</v>
      </c>
      <c r="X43" s="43">
        <v>454.04140787337002</v>
      </c>
      <c r="Y43" s="43">
        <v>217.87620686686199</v>
      </c>
      <c r="Z43" s="43">
        <v>855.653415505265</v>
      </c>
      <c r="AA43" s="43">
        <v>0.146539830312266</v>
      </c>
      <c r="AB43" s="43">
        <v>2.2094560667145799</v>
      </c>
      <c r="AC43" s="43">
        <v>8.5146189528195801</v>
      </c>
      <c r="AD43" s="43">
        <v>8.4775735708810895</v>
      </c>
      <c r="AE43" s="43">
        <v>1.5908062951236499</v>
      </c>
      <c r="AF43" s="43">
        <v>2.7264957585327401</v>
      </c>
      <c r="AG43" s="43">
        <v>46.278762679564501</v>
      </c>
      <c r="AH43" s="43">
        <v>-0.72396699798824504</v>
      </c>
      <c r="AI43" s="43">
        <v>348.20136244145499</v>
      </c>
      <c r="AJ43" s="43">
        <v>81.265891155900903</v>
      </c>
      <c r="AK43" s="43">
        <f t="shared" si="14"/>
        <v>4.2847172102433939</v>
      </c>
      <c r="AL43" s="43">
        <v>0.14521854598213599</v>
      </c>
      <c r="AM43" s="43">
        <v>0.165837066725636</v>
      </c>
      <c r="AN43" s="43">
        <v>8.2725037171138993E-2</v>
      </c>
      <c r="AO43" s="43">
        <v>-1.8069671596441E-2</v>
      </c>
      <c r="AP43" s="43">
        <v>24.363639404339001</v>
      </c>
      <c r="AQ43" s="43">
        <v>5.0870947343157997</v>
      </c>
      <c r="AR43" s="43">
        <v>6.4889894743937599</v>
      </c>
      <c r="AS43" s="43">
        <v>244.69096207891801</v>
      </c>
      <c r="AT43" s="43">
        <v>737.24065761773898</v>
      </c>
      <c r="AU43" s="43">
        <v>106.002062552255</v>
      </c>
      <c r="AV43" s="43">
        <v>482.66273487831199</v>
      </c>
      <c r="AW43" s="43">
        <v>67.823965761007102</v>
      </c>
      <c r="AX43" s="43">
        <v>8.4659460716230193</v>
      </c>
      <c r="AY43" s="43">
        <v>40.348600072619398</v>
      </c>
      <c r="AZ43" s="43">
        <v>3.8016499080764001</v>
      </c>
      <c r="BA43" s="43">
        <v>15.102734635924101</v>
      </c>
      <c r="BB43" s="43">
        <v>2.8588318929013399</v>
      </c>
      <c r="BC43" s="43">
        <v>7.2302362953599202</v>
      </c>
      <c r="BD43" s="43">
        <v>0.86212134640176297</v>
      </c>
      <c r="BE43" s="43">
        <v>5.5262293309129999</v>
      </c>
      <c r="BF43" s="43">
        <v>0.73505022517225005</v>
      </c>
      <c r="BG43" s="43">
        <v>10.366140749168499</v>
      </c>
      <c r="BH43" s="43">
        <v>5.7953926358544399</v>
      </c>
      <c r="BI43" s="43">
        <v>5.8307644836659396</v>
      </c>
      <c r="BJ43" s="44">
        <f t="shared" si="0"/>
        <v>1032.4513167886837</v>
      </c>
      <c r="BK43" s="43">
        <f t="shared" si="1"/>
        <v>1202.6764398331795</v>
      </c>
      <c r="BL43" s="43">
        <f t="shared" si="2"/>
        <v>1142.2636050889548</v>
      </c>
      <c r="BM43" s="43">
        <f t="shared" si="3"/>
        <v>1056.1547809153435</v>
      </c>
      <c r="BN43" s="43">
        <f t="shared" si="4"/>
        <v>458.27003892572367</v>
      </c>
      <c r="BO43" s="43">
        <f t="shared" si="5"/>
        <v>150.37204390094172</v>
      </c>
      <c r="BP43" s="43">
        <f t="shared" si="6"/>
        <v>202.75678428451957</v>
      </c>
      <c r="BQ43" s="43">
        <f t="shared" si="7"/>
        <v>105.30886171956787</v>
      </c>
      <c r="BR43" s="43">
        <f t="shared" si="8"/>
        <v>61.393230227333746</v>
      </c>
      <c r="BS43" s="43">
        <f t="shared" si="9"/>
        <v>52.359558478046516</v>
      </c>
      <c r="BT43" s="43">
        <f t="shared" si="10"/>
        <v>45.188976845999498</v>
      </c>
      <c r="BU43" s="43">
        <f t="shared" si="11"/>
        <v>34.903698234889191</v>
      </c>
      <c r="BV43" s="43">
        <f t="shared" si="12"/>
        <v>34.324405782068325</v>
      </c>
      <c r="BW43" s="45">
        <f t="shared" si="13"/>
        <v>29.880090454156505</v>
      </c>
    </row>
    <row r="44" spans="1:75" x14ac:dyDescent="0.25">
      <c r="A44" s="42">
        <v>41</v>
      </c>
      <c r="B44" s="1" t="s">
        <v>281</v>
      </c>
      <c r="C44" s="1" t="s">
        <v>271</v>
      </c>
      <c r="D44" s="43">
        <v>2.78730938895084</v>
      </c>
      <c r="E44" s="43">
        <v>4.4669550356062402</v>
      </c>
      <c r="F44" s="43">
        <v>2.4276696469593499</v>
      </c>
      <c r="G44" s="43">
        <v>787.05639111196103</v>
      </c>
      <c r="H44" s="43">
        <v>56.343139664376302</v>
      </c>
      <c r="I44" s="43">
        <v>47.182675605635701</v>
      </c>
      <c r="J44" s="43">
        <v>2056.8237851913</v>
      </c>
      <c r="K44" s="43">
        <v>1692.5817496122299</v>
      </c>
      <c r="L44" s="43">
        <v>2624.81274595789</v>
      </c>
      <c r="M44" s="43">
        <v>146517.505962708</v>
      </c>
      <c r="N44" s="43">
        <v>887.09175860752998</v>
      </c>
      <c r="O44" s="43">
        <v>2221.1202055999102</v>
      </c>
      <c r="P44" s="43">
        <v>869.01727752353099</v>
      </c>
      <c r="Q44" s="43">
        <v>41.057438604807203</v>
      </c>
      <c r="R44" s="43">
        <v>396902.83209418401</v>
      </c>
      <c r="S44" s="43">
        <v>386653</v>
      </c>
      <c r="T44" s="43">
        <v>1.4486730739929099</v>
      </c>
      <c r="U44" s="43">
        <v>17.805615314110501</v>
      </c>
      <c r="V44" s="43">
        <v>6.22849881421073</v>
      </c>
      <c r="W44" s="43">
        <v>22.306533189168899</v>
      </c>
      <c r="X44" s="43">
        <v>446.508294092016</v>
      </c>
      <c r="Y44" s="43">
        <v>972.40939803911101</v>
      </c>
      <c r="Z44" s="43">
        <v>1364.92726917645</v>
      </c>
      <c r="AA44" s="43">
        <v>225.55542503617801</v>
      </c>
      <c r="AB44" s="43">
        <v>5.5822376412405603</v>
      </c>
      <c r="AC44" s="43">
        <v>30.0396007185862</v>
      </c>
      <c r="AD44" s="43">
        <v>31.873708783056799</v>
      </c>
      <c r="AE44" s="43">
        <v>5.5068625807084102</v>
      </c>
      <c r="AF44" s="43">
        <v>8.3126041115714404</v>
      </c>
      <c r="AG44" s="43">
        <v>61.9890034022905</v>
      </c>
      <c r="AH44" s="43">
        <v>0.96484472191007098</v>
      </c>
      <c r="AI44" s="43">
        <v>412.81579465364302</v>
      </c>
      <c r="AJ44" s="43">
        <v>254.54691858974201</v>
      </c>
      <c r="AK44" s="43">
        <f t="shared" si="14"/>
        <v>1.6217670083800382</v>
      </c>
      <c r="AL44" s="43">
        <v>0.77252862481900397</v>
      </c>
      <c r="AM44" s="43">
        <v>1.83244294941648</v>
      </c>
      <c r="AN44" s="43">
        <v>3.8310411118585099</v>
      </c>
      <c r="AO44" s="43">
        <v>0.17912824661249399</v>
      </c>
      <c r="AP44" s="43">
        <v>55.278200743780197</v>
      </c>
      <c r="AQ44" s="43">
        <v>2.34762276526771</v>
      </c>
      <c r="AR44" s="43">
        <v>10.8323172767894</v>
      </c>
      <c r="AS44" s="43">
        <v>723.956044834247</v>
      </c>
      <c r="AT44" s="43">
        <v>2171.3136050835901</v>
      </c>
      <c r="AU44" s="43">
        <v>320.17742461739601</v>
      </c>
      <c r="AV44" s="43">
        <v>1420.1427782548001</v>
      </c>
      <c r="AW44" s="43">
        <v>216.11619960784699</v>
      </c>
      <c r="AX44" s="43">
        <v>19.848882075326198</v>
      </c>
      <c r="AY44" s="43">
        <v>131.164337157852</v>
      </c>
      <c r="AZ44" s="43">
        <v>12.125014527691199</v>
      </c>
      <c r="BA44" s="43">
        <v>54.333733337172802</v>
      </c>
      <c r="BB44" s="43">
        <v>9.6276074604197799</v>
      </c>
      <c r="BC44" s="43">
        <v>23.9081478269478</v>
      </c>
      <c r="BD44" s="43">
        <v>2.64773126536338</v>
      </c>
      <c r="BE44" s="43">
        <v>14.3339554228795</v>
      </c>
      <c r="BF44" s="43">
        <v>2.40846492032041</v>
      </c>
      <c r="BG44" s="43">
        <v>17.538304611495199</v>
      </c>
      <c r="BH44" s="43">
        <v>40.378810378866802</v>
      </c>
      <c r="BI44" s="43">
        <v>13.592214832782</v>
      </c>
      <c r="BJ44" s="44">
        <f t="shared" si="0"/>
        <v>3054.6668558407046</v>
      </c>
      <c r="BK44" s="43">
        <f t="shared" si="1"/>
        <v>3542.1102856176021</v>
      </c>
      <c r="BL44" s="43">
        <f t="shared" si="2"/>
        <v>3450.1877652736644</v>
      </c>
      <c r="BM44" s="43">
        <f t="shared" si="3"/>
        <v>3107.5334316297594</v>
      </c>
      <c r="BN44" s="43">
        <f t="shared" si="4"/>
        <v>1460.2445919449121</v>
      </c>
      <c r="BO44" s="43">
        <f t="shared" si="5"/>
        <v>352.55563188856479</v>
      </c>
      <c r="BP44" s="43">
        <f t="shared" si="6"/>
        <v>659.11727215001008</v>
      </c>
      <c r="BQ44" s="43">
        <f t="shared" si="7"/>
        <v>335.87297860640439</v>
      </c>
      <c r="BR44" s="43">
        <f t="shared" si="8"/>
        <v>220.86883470395449</v>
      </c>
      <c r="BS44" s="43">
        <f t="shared" si="9"/>
        <v>176.32980696739523</v>
      </c>
      <c r="BT44" s="43">
        <f t="shared" si="10"/>
        <v>149.42592391842376</v>
      </c>
      <c r="BU44" s="43">
        <f t="shared" si="11"/>
        <v>107.19559778799109</v>
      </c>
      <c r="BV44" s="43">
        <f t="shared" si="12"/>
        <v>89.030779024096276</v>
      </c>
      <c r="BW44" s="45">
        <f t="shared" si="13"/>
        <v>97.905078061805284</v>
      </c>
    </row>
    <row r="45" spans="1:75" x14ac:dyDescent="0.25">
      <c r="A45" s="42">
        <v>42</v>
      </c>
      <c r="B45" s="1" t="s">
        <v>282</v>
      </c>
      <c r="C45" s="1" t="s">
        <v>271</v>
      </c>
      <c r="D45" s="43">
        <v>1.8197083540528201</v>
      </c>
      <c r="E45" s="43">
        <v>20.624454302158899</v>
      </c>
      <c r="F45" s="43">
        <v>9.7554150729866507</v>
      </c>
      <c r="G45" s="43">
        <v>1816.4114453832599</v>
      </c>
      <c r="H45" s="43">
        <v>71.061286490279997</v>
      </c>
      <c r="I45" s="43">
        <v>72.589607661573993</v>
      </c>
      <c r="J45" s="43">
        <v>1349.34217593619</v>
      </c>
      <c r="K45" s="43">
        <v>1465.82356165807</v>
      </c>
      <c r="L45" s="43">
        <v>2764.3994737124299</v>
      </c>
      <c r="M45" s="43">
        <v>150704.97916893201</v>
      </c>
      <c r="N45" s="43">
        <v>395.95005628589001</v>
      </c>
      <c r="O45" s="43">
        <v>2012.61898289806</v>
      </c>
      <c r="P45" s="43">
        <v>966.00012519493703</v>
      </c>
      <c r="Q45" s="43">
        <v>254.539293705679</v>
      </c>
      <c r="R45" s="43">
        <v>411042.02844710898</v>
      </c>
      <c r="S45" s="43">
        <v>386653</v>
      </c>
      <c r="T45" s="43">
        <v>1.5005468851156001</v>
      </c>
      <c r="U45" s="43">
        <v>22.121399204477001</v>
      </c>
      <c r="V45" s="43">
        <v>4.9649324169143698</v>
      </c>
      <c r="W45" s="43">
        <v>37.008167244962003</v>
      </c>
      <c r="X45" s="43">
        <v>572.37712071673297</v>
      </c>
      <c r="Y45" s="43">
        <v>693.42160874918295</v>
      </c>
      <c r="Z45" s="43">
        <v>1105.47267636641</v>
      </c>
      <c r="AA45" s="43">
        <v>0.37992573055972001</v>
      </c>
      <c r="AB45" s="43">
        <v>0.16198849307218599</v>
      </c>
      <c r="AC45" s="43">
        <v>11.5672673928477</v>
      </c>
      <c r="AD45" s="43">
        <v>12.3103161378087</v>
      </c>
      <c r="AE45" s="43">
        <v>5.34425152150434</v>
      </c>
      <c r="AF45" s="43">
        <v>10.7289259446336</v>
      </c>
      <c r="AG45" s="43">
        <v>55.160780831658002</v>
      </c>
      <c r="AH45" s="43">
        <v>1.1699941638936999</v>
      </c>
      <c r="AI45" s="43">
        <v>506.86183202136601</v>
      </c>
      <c r="AJ45" s="43">
        <v>195.31742140906599</v>
      </c>
      <c r="AK45" s="43">
        <f t="shared" si="14"/>
        <v>2.5950671904469407</v>
      </c>
      <c r="AL45" s="43">
        <v>1.2625535230414</v>
      </c>
      <c r="AM45" s="43">
        <v>6.9302404755899993E-2</v>
      </c>
      <c r="AN45" s="43">
        <v>0.54147041264941398</v>
      </c>
      <c r="AO45" s="43">
        <v>8.8489661752610999E-2</v>
      </c>
      <c r="AP45" s="43">
        <v>126.981688849626</v>
      </c>
      <c r="AQ45" s="43">
        <v>15.339287626688501</v>
      </c>
      <c r="AR45" s="43">
        <v>34.491353040693902</v>
      </c>
      <c r="AS45" s="43">
        <v>1943.09139943265</v>
      </c>
      <c r="AT45" s="43">
        <v>4296.4766155891102</v>
      </c>
      <c r="AU45" s="43">
        <v>489.96262136446398</v>
      </c>
      <c r="AV45" s="43">
        <v>1882.6027420267001</v>
      </c>
      <c r="AW45" s="43">
        <v>230.08233070223301</v>
      </c>
      <c r="AX45" s="43">
        <v>21.303877838111401</v>
      </c>
      <c r="AY45" s="43">
        <v>114.45544143197</v>
      </c>
      <c r="AZ45" s="43">
        <v>10.3017870347312</v>
      </c>
      <c r="BA45" s="43">
        <v>48.600250645350897</v>
      </c>
      <c r="BB45" s="43">
        <v>7.5311520830987897</v>
      </c>
      <c r="BC45" s="43">
        <v>15.6008836941435</v>
      </c>
      <c r="BD45" s="43">
        <v>1.9913286163485</v>
      </c>
      <c r="BE45" s="43">
        <v>11.747066098086499</v>
      </c>
      <c r="BF45" s="43">
        <v>1.97490033454757</v>
      </c>
      <c r="BG45" s="43">
        <v>18.658308196826098</v>
      </c>
      <c r="BH45" s="43">
        <v>41.710902917174998</v>
      </c>
      <c r="BI45" s="43">
        <v>6.8512937574773796</v>
      </c>
      <c r="BJ45" s="44">
        <f t="shared" si="0"/>
        <v>8198.6978879014769</v>
      </c>
      <c r="BK45" s="43">
        <f t="shared" si="1"/>
        <v>7008.9341200474882</v>
      </c>
      <c r="BL45" s="43">
        <f t="shared" si="2"/>
        <v>5279.7696267722413</v>
      </c>
      <c r="BM45" s="43">
        <f t="shared" si="3"/>
        <v>4119.4808359446388</v>
      </c>
      <c r="BN45" s="43">
        <f t="shared" si="4"/>
        <v>1554.6103425826554</v>
      </c>
      <c r="BO45" s="43">
        <f t="shared" si="5"/>
        <v>378.39925112098399</v>
      </c>
      <c r="BP45" s="43">
        <f t="shared" si="6"/>
        <v>575.15297201994974</v>
      </c>
      <c r="BQ45" s="43">
        <f t="shared" si="7"/>
        <v>285.36806190391138</v>
      </c>
      <c r="BR45" s="43">
        <f t="shared" si="8"/>
        <v>197.56199449329634</v>
      </c>
      <c r="BS45" s="43">
        <f t="shared" si="9"/>
        <v>137.93318833514266</v>
      </c>
      <c r="BT45" s="43">
        <f t="shared" si="10"/>
        <v>97.50552308839687</v>
      </c>
      <c r="BU45" s="43">
        <f t="shared" si="11"/>
        <v>80.620591755000007</v>
      </c>
      <c r="BV45" s="43">
        <f t="shared" si="12"/>
        <v>72.963143466375769</v>
      </c>
      <c r="BW45" s="45">
        <f t="shared" si="13"/>
        <v>80.280501404372757</v>
      </c>
    </row>
    <row r="46" spans="1:75" x14ac:dyDescent="0.25">
      <c r="A46" s="42">
        <v>43</v>
      </c>
      <c r="B46" s="1" t="s">
        <v>283</v>
      </c>
      <c r="C46" s="1" t="s">
        <v>271</v>
      </c>
      <c r="D46" s="43">
        <v>3.3505227852255199</v>
      </c>
      <c r="E46" s="43">
        <v>3.01546225013012</v>
      </c>
      <c r="F46" s="43">
        <v>3.5380293261995099</v>
      </c>
      <c r="G46" s="43">
        <v>425.48443380126997</v>
      </c>
      <c r="H46" s="43">
        <v>48.344931585464998</v>
      </c>
      <c r="I46" s="43">
        <v>39.184822874469099</v>
      </c>
      <c r="J46" s="43">
        <v>463.25801208140501</v>
      </c>
      <c r="K46" s="43">
        <v>1498.66867633271</v>
      </c>
      <c r="L46" s="43">
        <v>2730.6186855118999</v>
      </c>
      <c r="M46" s="43">
        <v>138638.442555271</v>
      </c>
      <c r="N46" s="43">
        <v>338.20679184513801</v>
      </c>
      <c r="O46" s="43">
        <v>1119.85520009488</v>
      </c>
      <c r="P46" s="43">
        <v>541.23736582766298</v>
      </c>
      <c r="Q46" s="43">
        <v>12.185585035469799</v>
      </c>
      <c r="R46" s="43">
        <v>387346.59159664501</v>
      </c>
      <c r="S46" s="43">
        <v>386653</v>
      </c>
      <c r="T46" s="43">
        <v>2.9167678296530601</v>
      </c>
      <c r="U46" s="43">
        <v>18.644475104887899</v>
      </c>
      <c r="V46" s="43">
        <v>1.6822197776305901</v>
      </c>
      <c r="W46" s="43">
        <v>11.265589577321</v>
      </c>
      <c r="X46" s="43">
        <v>592.72818596212301</v>
      </c>
      <c r="Y46" s="43">
        <v>482.01057829153501</v>
      </c>
      <c r="Z46" s="43">
        <v>1035.7145271040999</v>
      </c>
      <c r="AA46" s="43">
        <v>0.249981626006092</v>
      </c>
      <c r="AB46" s="43">
        <v>0.85826151492056502</v>
      </c>
      <c r="AC46" s="43">
        <v>6.29582700389322</v>
      </c>
      <c r="AD46" s="43">
        <v>5.2823497532063897</v>
      </c>
      <c r="AE46" s="43">
        <v>3.1293683135831301</v>
      </c>
      <c r="AF46" s="43">
        <v>4.8025199375311498</v>
      </c>
      <c r="AG46" s="43">
        <v>47.1546453729663</v>
      </c>
      <c r="AH46" s="43">
        <v>-0.91089203524950801</v>
      </c>
      <c r="AI46" s="43">
        <v>379.09092039286401</v>
      </c>
      <c r="AJ46" s="43">
        <v>246.44195201162501</v>
      </c>
      <c r="AK46" s="43">
        <f t="shared" si="14"/>
        <v>1.5382564425353269</v>
      </c>
      <c r="AL46" s="43">
        <v>0.51756820665243997</v>
      </c>
      <c r="AM46" s="43">
        <v>8.1823611053819995E-2</v>
      </c>
      <c r="AN46" s="43">
        <v>0.395450216104551</v>
      </c>
      <c r="AO46" s="43">
        <v>-3.0933631844202E-2</v>
      </c>
      <c r="AP46" s="43">
        <v>54.423565635588503</v>
      </c>
      <c r="AQ46" s="43">
        <v>1.1299608663501199</v>
      </c>
      <c r="AR46" s="43">
        <v>10.0132059397906</v>
      </c>
      <c r="AS46" s="43">
        <v>752.07855603300004</v>
      </c>
      <c r="AT46" s="43">
        <v>2254.57687589017</v>
      </c>
      <c r="AU46" s="43">
        <v>313.56188092858901</v>
      </c>
      <c r="AV46" s="43">
        <v>1444.1390193079201</v>
      </c>
      <c r="AW46" s="43">
        <v>220.021909979464</v>
      </c>
      <c r="AX46" s="43">
        <v>21.822470369171398</v>
      </c>
      <c r="AY46" s="43">
        <v>134.39155446922501</v>
      </c>
      <c r="AZ46" s="43">
        <v>11.861473852839399</v>
      </c>
      <c r="BA46" s="43">
        <v>48.758972990876799</v>
      </c>
      <c r="BB46" s="43">
        <v>9.0956465763604193</v>
      </c>
      <c r="BC46" s="43">
        <v>19.272776494958201</v>
      </c>
      <c r="BD46" s="43">
        <v>2.5515850867167398</v>
      </c>
      <c r="BE46" s="43">
        <v>16.814003462087701</v>
      </c>
      <c r="BF46" s="43">
        <v>2.6298061953568799</v>
      </c>
      <c r="BG46" s="43">
        <v>12.659531183798901</v>
      </c>
      <c r="BH46" s="43">
        <v>27.2517621171136</v>
      </c>
      <c r="BI46" s="43">
        <v>18.8773616331416</v>
      </c>
      <c r="BJ46" s="44">
        <f t="shared" si="0"/>
        <v>3173.3272406455699</v>
      </c>
      <c r="BK46" s="43">
        <f t="shared" si="1"/>
        <v>3677.9394386462805</v>
      </c>
      <c r="BL46" s="43">
        <f t="shared" si="2"/>
        <v>3378.8995789718647</v>
      </c>
      <c r="BM46" s="43">
        <f t="shared" si="3"/>
        <v>3160.0416177416191</v>
      </c>
      <c r="BN46" s="43">
        <f t="shared" si="4"/>
        <v>1486.6345268882703</v>
      </c>
      <c r="BO46" s="43">
        <f t="shared" si="5"/>
        <v>387.61048613093067</v>
      </c>
      <c r="BP46" s="43">
        <f t="shared" si="6"/>
        <v>675.33444456896984</v>
      </c>
      <c r="BQ46" s="43">
        <f t="shared" si="7"/>
        <v>328.5726829041385</v>
      </c>
      <c r="BR46" s="43">
        <f t="shared" si="8"/>
        <v>198.20720727998699</v>
      </c>
      <c r="BS46" s="43">
        <f t="shared" si="9"/>
        <v>166.58693363297471</v>
      </c>
      <c r="BT46" s="43">
        <f t="shared" si="10"/>
        <v>120.45485309348875</v>
      </c>
      <c r="BU46" s="43">
        <f t="shared" si="11"/>
        <v>103.30303994804615</v>
      </c>
      <c r="BV46" s="43">
        <f t="shared" si="12"/>
        <v>104.43480411234597</v>
      </c>
      <c r="BW46" s="45">
        <f t="shared" si="13"/>
        <v>106.90269086816585</v>
      </c>
    </row>
    <row r="47" spans="1:75" x14ac:dyDescent="0.25">
      <c r="A47" s="42">
        <v>44</v>
      </c>
      <c r="B47" s="1" t="s">
        <v>284</v>
      </c>
      <c r="C47" s="1" t="s">
        <v>271</v>
      </c>
      <c r="D47" s="43">
        <v>18.937728377139301</v>
      </c>
      <c r="E47" s="43">
        <v>3.5780117591090099</v>
      </c>
      <c r="F47" s="43">
        <v>0.75211807943179398</v>
      </c>
      <c r="G47" s="43">
        <v>874.33600490251195</v>
      </c>
      <c r="H47" s="43">
        <v>6325.7566668546997</v>
      </c>
      <c r="I47" s="43">
        <v>6660.3497673986203</v>
      </c>
      <c r="J47" s="43">
        <v>8237.37279597425</v>
      </c>
      <c r="K47" s="43">
        <v>9060.1451848635606</v>
      </c>
      <c r="L47" s="43">
        <v>9976.5697226390894</v>
      </c>
      <c r="M47" s="43">
        <v>134266.18403268399</v>
      </c>
      <c r="N47" s="43">
        <v>692.74847980987101</v>
      </c>
      <c r="O47" s="43">
        <v>1723.8977441881</v>
      </c>
      <c r="P47" s="43">
        <v>518.01377293446001</v>
      </c>
      <c r="Q47" s="43">
        <v>43.042538796902299</v>
      </c>
      <c r="R47" s="43">
        <v>402449.67843741103</v>
      </c>
      <c r="S47" s="43">
        <v>386653</v>
      </c>
      <c r="T47" s="43">
        <v>2.96908171693038</v>
      </c>
      <c r="U47" s="43">
        <v>45.702001200596897</v>
      </c>
      <c r="V47" s="43">
        <v>34.836291726690199</v>
      </c>
      <c r="W47" s="43">
        <v>44.575767926313603</v>
      </c>
      <c r="X47" s="43">
        <v>745.26235767902597</v>
      </c>
      <c r="Y47" s="43">
        <v>7878.12637371439</v>
      </c>
      <c r="Z47" s="43">
        <v>5525.8778814328598</v>
      </c>
      <c r="AA47" s="43">
        <v>7.4366602437692704</v>
      </c>
      <c r="AB47" s="43">
        <v>36.035258508404901</v>
      </c>
      <c r="AC47" s="43">
        <v>29.6172291899647</v>
      </c>
      <c r="AD47" s="43">
        <v>28.113783542808999</v>
      </c>
      <c r="AE47" s="43">
        <v>48.042598870156397</v>
      </c>
      <c r="AF47" s="43">
        <v>32.991573751964303</v>
      </c>
      <c r="AG47" s="43">
        <v>84.413383424194606</v>
      </c>
      <c r="AH47" s="43">
        <v>-0.24339530574196999</v>
      </c>
      <c r="AI47" s="43">
        <v>425.20187109254999</v>
      </c>
      <c r="AJ47" s="43">
        <v>251.38352806088301</v>
      </c>
      <c r="AK47" s="43">
        <f t="shared" si="14"/>
        <v>1.691446827771347</v>
      </c>
      <c r="AL47" s="43">
        <v>1.3933859244254001</v>
      </c>
      <c r="AM47" s="43">
        <v>5.6519753375162702</v>
      </c>
      <c r="AN47" s="43">
        <v>5.0616050477495502</v>
      </c>
      <c r="AO47" s="43">
        <v>4.3184356913259003E-2</v>
      </c>
      <c r="AP47" s="43">
        <v>72.607444233593995</v>
      </c>
      <c r="AQ47" s="43">
        <v>1.3783649469803601</v>
      </c>
      <c r="AR47" s="43">
        <v>13.151695570059999</v>
      </c>
      <c r="AS47" s="43">
        <v>960.623940524315</v>
      </c>
      <c r="AT47" s="43">
        <v>2855.3997114294102</v>
      </c>
      <c r="AU47" s="43">
        <v>382.705780277087</v>
      </c>
      <c r="AV47" s="43">
        <v>1538.4353510015801</v>
      </c>
      <c r="AW47" s="43">
        <v>214.22160194629899</v>
      </c>
      <c r="AX47" s="43">
        <v>16.231146545945801</v>
      </c>
      <c r="AY47" s="43">
        <v>117.452342643935</v>
      </c>
      <c r="AZ47" s="43">
        <v>11.907618352038201</v>
      </c>
      <c r="BA47" s="43">
        <v>52.2111391280311</v>
      </c>
      <c r="BB47" s="43">
        <v>9.2933383068193205</v>
      </c>
      <c r="BC47" s="43">
        <v>22.230839253989199</v>
      </c>
      <c r="BD47" s="43">
        <v>2.5418806225950399</v>
      </c>
      <c r="BE47" s="43">
        <v>15.6081590746996</v>
      </c>
      <c r="BF47" s="43">
        <v>2.03226453812829</v>
      </c>
      <c r="BG47" s="43">
        <v>15.7603460703192</v>
      </c>
      <c r="BH47" s="43">
        <v>27.459033556477401</v>
      </c>
      <c r="BI47" s="43">
        <v>6.4678257845002403</v>
      </c>
      <c r="BJ47" s="44">
        <f t="shared" si="0"/>
        <v>4053.2655718325532</v>
      </c>
      <c r="BK47" s="43">
        <f t="shared" si="1"/>
        <v>4658.0745700316647</v>
      </c>
      <c r="BL47" s="43">
        <f t="shared" si="2"/>
        <v>4123.9847012617138</v>
      </c>
      <c r="BM47" s="43">
        <f t="shared" si="3"/>
        <v>3366.3793238546609</v>
      </c>
      <c r="BN47" s="43">
        <f t="shared" si="4"/>
        <v>1447.4432563939122</v>
      </c>
      <c r="BO47" s="43">
        <f t="shared" si="5"/>
        <v>288.29745197061811</v>
      </c>
      <c r="BP47" s="43">
        <f t="shared" si="6"/>
        <v>590.21277710520098</v>
      </c>
      <c r="BQ47" s="43">
        <f t="shared" si="7"/>
        <v>329.85092387917456</v>
      </c>
      <c r="BR47" s="43">
        <f t="shared" si="8"/>
        <v>212.24040295947603</v>
      </c>
      <c r="BS47" s="43">
        <f t="shared" si="9"/>
        <v>170.20766129705714</v>
      </c>
      <c r="BT47" s="43">
        <f t="shared" si="10"/>
        <v>138.94274533743248</v>
      </c>
      <c r="BU47" s="43">
        <f t="shared" si="11"/>
        <v>102.9101466637668</v>
      </c>
      <c r="BV47" s="43">
        <f t="shared" si="12"/>
        <v>96.945087420494403</v>
      </c>
      <c r="BW47" s="45">
        <f t="shared" si="13"/>
        <v>82.612379598710973</v>
      </c>
    </row>
    <row r="48" spans="1:75" x14ac:dyDescent="0.25">
      <c r="A48" s="42">
        <v>45</v>
      </c>
      <c r="B48" s="1" t="s">
        <v>285</v>
      </c>
      <c r="C48" s="1" t="s">
        <v>271</v>
      </c>
      <c r="D48" s="43">
        <v>-0.54971926745970201</v>
      </c>
      <c r="E48" s="43">
        <v>-0.19968784523560501</v>
      </c>
      <c r="F48" s="43">
        <v>2.6661634603889999</v>
      </c>
      <c r="G48" s="43">
        <v>1182.62211976861</v>
      </c>
      <c r="H48" s="43">
        <v>63.736135530413399</v>
      </c>
      <c r="I48" s="43">
        <v>61.4169392841426</v>
      </c>
      <c r="J48" s="43">
        <v>622.91588613835904</v>
      </c>
      <c r="K48" s="43">
        <v>3395.5044135297098</v>
      </c>
      <c r="L48" s="43">
        <v>2340.7425329658099</v>
      </c>
      <c r="M48" s="43">
        <v>134089.85952807701</v>
      </c>
      <c r="N48" s="43">
        <v>519.49389467897799</v>
      </c>
      <c r="O48" s="43">
        <v>1580.86082309567</v>
      </c>
      <c r="P48" s="43">
        <v>852.37627672656504</v>
      </c>
      <c r="Q48" s="43">
        <v>-16.817805584103098</v>
      </c>
      <c r="R48" s="43">
        <v>383195.78722386999</v>
      </c>
      <c r="S48" s="43">
        <v>386653</v>
      </c>
      <c r="T48" s="43">
        <v>1.8091718933668499</v>
      </c>
      <c r="U48" s="43">
        <v>18.692021081292999</v>
      </c>
      <c r="V48" s="43">
        <v>1.3466154802227901</v>
      </c>
      <c r="W48" s="43">
        <v>20.4759196441121</v>
      </c>
      <c r="X48" s="43">
        <v>700.92922285793304</v>
      </c>
      <c r="Y48" s="43">
        <v>479.07444352156199</v>
      </c>
      <c r="Z48" s="43">
        <v>1002.59797652375</v>
      </c>
      <c r="AA48" s="43">
        <v>0.24695134099550201</v>
      </c>
      <c r="AB48" s="43">
        <v>0.99044629559767094</v>
      </c>
      <c r="AC48" s="43">
        <v>9.4563037598453796</v>
      </c>
      <c r="AD48" s="43">
        <v>11.412419179030501</v>
      </c>
      <c r="AE48" s="43">
        <v>3.5891398869118598</v>
      </c>
      <c r="AF48" s="43">
        <v>2.9223053785807198</v>
      </c>
      <c r="AG48" s="43">
        <v>43.578750403975199</v>
      </c>
      <c r="AH48" s="43">
        <v>-0.14584627513237899</v>
      </c>
      <c r="AI48" s="43">
        <v>445.15360166519599</v>
      </c>
      <c r="AJ48" s="43">
        <v>299.63487160269102</v>
      </c>
      <c r="AK48" s="43">
        <f t="shared" si="14"/>
        <v>1.4856535198461795</v>
      </c>
      <c r="AL48" s="43">
        <v>0.93198882192935895</v>
      </c>
      <c r="AM48" s="43">
        <v>0.49040434571495201</v>
      </c>
      <c r="AN48" s="43">
        <v>0.20737114346247101</v>
      </c>
      <c r="AO48" s="43">
        <v>-1.389080738446E-2</v>
      </c>
      <c r="AP48" s="43">
        <v>77.029701536934198</v>
      </c>
      <c r="AQ48" s="43">
        <v>2.5489057094794401</v>
      </c>
      <c r="AR48" s="43">
        <v>15.559607385005901</v>
      </c>
      <c r="AS48" s="43">
        <v>1087.8363180195699</v>
      </c>
      <c r="AT48" s="43">
        <v>3194.32860195478</v>
      </c>
      <c r="AU48" s="43">
        <v>417.95186571941599</v>
      </c>
      <c r="AV48" s="43">
        <v>1773.0755326638</v>
      </c>
      <c r="AW48" s="43">
        <v>260.45175778592898</v>
      </c>
      <c r="AX48" s="43">
        <v>17.630993190321298</v>
      </c>
      <c r="AY48" s="43">
        <v>151.51887752352201</v>
      </c>
      <c r="AZ48" s="43">
        <v>14.164748408957999</v>
      </c>
      <c r="BA48" s="43">
        <v>67.248406320334098</v>
      </c>
      <c r="BB48" s="43">
        <v>11.7664014316509</v>
      </c>
      <c r="BC48" s="43">
        <v>26.685114313024801</v>
      </c>
      <c r="BD48" s="43">
        <v>3.4924757351348599</v>
      </c>
      <c r="BE48" s="43">
        <v>21.809775675495398</v>
      </c>
      <c r="BF48" s="43">
        <v>3.1609290342584901</v>
      </c>
      <c r="BG48" s="43">
        <v>16.7113550599863</v>
      </c>
      <c r="BH48" s="43">
        <v>28.709942696673298</v>
      </c>
      <c r="BI48" s="43">
        <v>8.85067341828805</v>
      </c>
      <c r="BJ48" s="44">
        <f t="shared" si="0"/>
        <v>4590.0266583104221</v>
      </c>
      <c r="BK48" s="43">
        <f t="shared" si="1"/>
        <v>5210.9765121611417</v>
      </c>
      <c r="BL48" s="43">
        <f t="shared" si="2"/>
        <v>4503.7916564592242</v>
      </c>
      <c r="BM48" s="43">
        <f t="shared" si="3"/>
        <v>3879.8151699426694</v>
      </c>
      <c r="BN48" s="43">
        <f t="shared" si="4"/>
        <v>1759.8091742292499</v>
      </c>
      <c r="BO48" s="43">
        <f t="shared" si="5"/>
        <v>313.16151314957898</v>
      </c>
      <c r="BP48" s="43">
        <f t="shared" si="6"/>
        <v>761.40139459056286</v>
      </c>
      <c r="BQ48" s="43">
        <f t="shared" si="7"/>
        <v>392.37530218720218</v>
      </c>
      <c r="BR48" s="43">
        <f t="shared" si="8"/>
        <v>273.36750536721178</v>
      </c>
      <c r="BS48" s="43">
        <f t="shared" si="9"/>
        <v>215.50185772254395</v>
      </c>
      <c r="BT48" s="43">
        <f t="shared" si="10"/>
        <v>166.78196445640501</v>
      </c>
      <c r="BU48" s="43">
        <f t="shared" si="11"/>
        <v>141.39577875039919</v>
      </c>
      <c r="BV48" s="43">
        <f t="shared" si="12"/>
        <v>135.4644451894124</v>
      </c>
      <c r="BW48" s="45">
        <f t="shared" si="13"/>
        <v>128.49305017310937</v>
      </c>
    </row>
    <row r="49" spans="1:75" x14ac:dyDescent="0.25">
      <c r="A49" s="42">
        <v>46</v>
      </c>
      <c r="B49" s="1" t="s">
        <v>286</v>
      </c>
      <c r="C49" s="1" t="s">
        <v>271</v>
      </c>
      <c r="D49" s="43">
        <v>5.0519413788358003</v>
      </c>
      <c r="E49" s="43">
        <v>-0.34049624708070197</v>
      </c>
      <c r="F49" s="43">
        <v>1.4736900012394001</v>
      </c>
      <c r="G49" s="43">
        <v>845.74565629970698</v>
      </c>
      <c r="H49" s="43">
        <v>1288.53548328941</v>
      </c>
      <c r="I49" s="43">
        <v>1266.5620848101</v>
      </c>
      <c r="J49" s="43">
        <v>1207.09768799331</v>
      </c>
      <c r="K49" s="43">
        <v>2466.5461476444498</v>
      </c>
      <c r="L49" s="43">
        <v>2843.9295873873598</v>
      </c>
      <c r="M49" s="43">
        <v>183992.69511625101</v>
      </c>
      <c r="N49" s="43">
        <v>409.38732437955298</v>
      </c>
      <c r="O49" s="43">
        <v>1269.1052003940599</v>
      </c>
      <c r="P49" s="43">
        <v>628.56517300722601</v>
      </c>
      <c r="Q49" s="43">
        <v>5.2613590739235399</v>
      </c>
      <c r="R49" s="43">
        <v>404278.92554768198</v>
      </c>
      <c r="S49" s="43">
        <v>386653</v>
      </c>
      <c r="T49" s="43">
        <v>1.5381849605775599</v>
      </c>
      <c r="U49" s="43">
        <v>25.218673612736598</v>
      </c>
      <c r="V49" s="43">
        <v>1.4600011645251201</v>
      </c>
      <c r="W49" s="43">
        <v>21.160239253466699</v>
      </c>
      <c r="X49" s="43">
        <v>697.05674560591001</v>
      </c>
      <c r="Y49" s="43">
        <v>1521.6099658589801</v>
      </c>
      <c r="Z49" s="43">
        <v>1912.74555984484</v>
      </c>
      <c r="AA49" s="43">
        <v>1.6025555573477099</v>
      </c>
      <c r="AB49" s="43">
        <v>6.31327493291389</v>
      </c>
      <c r="AC49" s="43">
        <v>8.1953097821454701</v>
      </c>
      <c r="AD49" s="43">
        <v>5.5236573431818003</v>
      </c>
      <c r="AE49" s="43">
        <v>9.9502470142347104</v>
      </c>
      <c r="AF49" s="43">
        <v>3.76916355846175</v>
      </c>
      <c r="AG49" s="43">
        <v>53.007582595705799</v>
      </c>
      <c r="AH49" s="43">
        <v>-0.42042703461497799</v>
      </c>
      <c r="AI49" s="43">
        <v>385.86836422147798</v>
      </c>
      <c r="AJ49" s="43">
        <v>251.99054223306101</v>
      </c>
      <c r="AK49" s="43">
        <f t="shared" si="14"/>
        <v>1.531281137784116</v>
      </c>
      <c r="AL49" s="43">
        <v>0.70449793345658496</v>
      </c>
      <c r="AM49" s="43">
        <v>-1.6546882035363999E-2</v>
      </c>
      <c r="AN49" s="43">
        <v>0.30104647521384897</v>
      </c>
      <c r="AO49" s="43">
        <v>-2.4830047725520998E-2</v>
      </c>
      <c r="AP49" s="43">
        <v>72.673454791873795</v>
      </c>
      <c r="AQ49" s="43">
        <v>0.50311912887438404</v>
      </c>
      <c r="AR49" s="43">
        <v>13.787795872602199</v>
      </c>
      <c r="AS49" s="43">
        <v>950.73470892793796</v>
      </c>
      <c r="AT49" s="43">
        <v>2833.5529264462498</v>
      </c>
      <c r="AU49" s="43">
        <v>392.98923906505303</v>
      </c>
      <c r="AV49" s="43">
        <v>1692.69540464242</v>
      </c>
      <c r="AW49" s="43">
        <v>235.60976732990699</v>
      </c>
      <c r="AX49" s="43">
        <v>20.4551419972241</v>
      </c>
      <c r="AY49" s="43">
        <v>136.35639710405599</v>
      </c>
      <c r="AZ49" s="43">
        <v>13.233019970436599</v>
      </c>
      <c r="BA49" s="43">
        <v>59.618800891568398</v>
      </c>
      <c r="BB49" s="43">
        <v>9.6595180057183399</v>
      </c>
      <c r="BC49" s="43">
        <v>22.875986409857902</v>
      </c>
      <c r="BD49" s="43">
        <v>2.6781472024265298</v>
      </c>
      <c r="BE49" s="43">
        <v>14.657546988095699</v>
      </c>
      <c r="BF49" s="43">
        <v>2.5197914706351998</v>
      </c>
      <c r="BG49" s="43">
        <v>15.7705592110064</v>
      </c>
      <c r="BH49" s="43">
        <v>29.7432821711492</v>
      </c>
      <c r="BI49" s="43">
        <v>9.4378603575786197</v>
      </c>
      <c r="BJ49" s="44">
        <f t="shared" si="0"/>
        <v>4011.5388562360254</v>
      </c>
      <c r="BK49" s="43">
        <f t="shared" si="1"/>
        <v>4622.4354428160686</v>
      </c>
      <c r="BL49" s="43">
        <f t="shared" si="2"/>
        <v>4234.7978347527269</v>
      </c>
      <c r="BM49" s="43">
        <f t="shared" si="3"/>
        <v>3703.9286753663455</v>
      </c>
      <c r="BN49" s="43">
        <f t="shared" si="4"/>
        <v>1591.9578873642365</v>
      </c>
      <c r="BO49" s="43">
        <f t="shared" si="5"/>
        <v>363.32401416028597</v>
      </c>
      <c r="BP49" s="43">
        <f t="shared" si="6"/>
        <v>685.20802564852249</v>
      </c>
      <c r="BQ49" s="43">
        <f t="shared" si="7"/>
        <v>366.56565015059829</v>
      </c>
      <c r="BR49" s="43">
        <f t="shared" si="8"/>
        <v>242.35284915271706</v>
      </c>
      <c r="BS49" s="43">
        <f t="shared" si="9"/>
        <v>176.91424918898056</v>
      </c>
      <c r="BT49" s="43">
        <f t="shared" si="10"/>
        <v>142.97491506161188</v>
      </c>
      <c r="BU49" s="43">
        <f t="shared" si="11"/>
        <v>108.42701224398907</v>
      </c>
      <c r="BV49" s="43">
        <f t="shared" si="12"/>
        <v>91.040664522333529</v>
      </c>
      <c r="BW49" s="45">
        <f t="shared" si="13"/>
        <v>102.43054758679673</v>
      </c>
    </row>
    <row r="50" spans="1:75" x14ac:dyDescent="0.25">
      <c r="A50" s="42">
        <v>47</v>
      </c>
      <c r="B50" s="1" t="s">
        <v>287</v>
      </c>
      <c r="C50" s="1" t="s">
        <v>271</v>
      </c>
      <c r="D50" s="43">
        <v>4.4510561181125903</v>
      </c>
      <c r="E50" s="43">
        <v>-0.54154131014847795</v>
      </c>
      <c r="F50" s="43">
        <v>1.70562508610686</v>
      </c>
      <c r="G50" s="43">
        <v>943.66391677919898</v>
      </c>
      <c r="H50" s="43">
        <v>230.047941662753</v>
      </c>
      <c r="I50" s="43">
        <v>280.046252746243</v>
      </c>
      <c r="J50" s="43">
        <v>398.05756289323</v>
      </c>
      <c r="K50" s="43">
        <v>997.65988850601502</v>
      </c>
      <c r="L50" s="43">
        <v>1943.8073861774701</v>
      </c>
      <c r="M50" s="43">
        <v>174453.316560404</v>
      </c>
      <c r="N50" s="43">
        <v>615.53604373642497</v>
      </c>
      <c r="O50" s="43">
        <v>1224.7026200666601</v>
      </c>
      <c r="P50" s="43">
        <v>610.20473338943498</v>
      </c>
      <c r="Q50" s="43">
        <v>6.4167070555805799</v>
      </c>
      <c r="R50" s="43">
        <v>401110.67496806203</v>
      </c>
      <c r="S50" s="43">
        <v>386653</v>
      </c>
      <c r="T50" s="43">
        <v>1.33474072009648</v>
      </c>
      <c r="U50" s="43">
        <v>40.632148850544098</v>
      </c>
      <c r="V50" s="43">
        <v>29.4722548200854</v>
      </c>
      <c r="W50" s="43">
        <v>13.1418038583803</v>
      </c>
      <c r="X50" s="43">
        <v>634.34040635314102</v>
      </c>
      <c r="Y50" s="43">
        <v>533.84887606822497</v>
      </c>
      <c r="Z50" s="43">
        <v>1285.5559545015899</v>
      </c>
      <c r="AA50" s="43">
        <v>0.68245313488446002</v>
      </c>
      <c r="AB50" s="43">
        <v>1.57662607617769</v>
      </c>
      <c r="AC50" s="43">
        <v>11.7255952614645</v>
      </c>
      <c r="AD50" s="43">
        <v>11.785923792703001</v>
      </c>
      <c r="AE50" s="43">
        <v>3.4939745133366098</v>
      </c>
      <c r="AF50" s="43">
        <v>5.8878990120389103</v>
      </c>
      <c r="AG50" s="43">
        <v>68.828725442327496</v>
      </c>
      <c r="AH50" s="43">
        <v>0.23812431229044401</v>
      </c>
      <c r="AI50" s="43">
        <v>422.86399038100899</v>
      </c>
      <c r="AJ50" s="43">
        <v>244.17176493468901</v>
      </c>
      <c r="AK50" s="43">
        <f t="shared" si="14"/>
        <v>1.7318300111158083</v>
      </c>
      <c r="AL50" s="43">
        <v>0.66637351362865704</v>
      </c>
      <c r="AM50" s="43">
        <v>0.248511155904069</v>
      </c>
      <c r="AN50" s="43">
        <v>0.27625663162891601</v>
      </c>
      <c r="AO50" s="43">
        <v>1.7176100536245999E-2</v>
      </c>
      <c r="AP50" s="43">
        <v>73.300367172919593</v>
      </c>
      <c r="AQ50" s="43">
        <v>2.7808436252442901</v>
      </c>
      <c r="AR50" s="43">
        <v>14.9429269978987</v>
      </c>
      <c r="AS50" s="43">
        <v>936.101658102035</v>
      </c>
      <c r="AT50" s="43">
        <v>2763.3726670908</v>
      </c>
      <c r="AU50" s="43">
        <v>389.31452643080701</v>
      </c>
      <c r="AV50" s="43">
        <v>1701.6955574610899</v>
      </c>
      <c r="AW50" s="43">
        <v>244.85877904786699</v>
      </c>
      <c r="AX50" s="43">
        <v>21.228153745176801</v>
      </c>
      <c r="AY50" s="43">
        <v>137.10829814939899</v>
      </c>
      <c r="AZ50" s="43">
        <v>12.6795487750736</v>
      </c>
      <c r="BA50" s="43">
        <v>56.710219165283597</v>
      </c>
      <c r="BB50" s="43">
        <v>9.7290790957070605</v>
      </c>
      <c r="BC50" s="43">
        <v>21.3317739604373</v>
      </c>
      <c r="BD50" s="43">
        <v>2.6962603962671201</v>
      </c>
      <c r="BE50" s="43">
        <v>17.011641393969398</v>
      </c>
      <c r="BF50" s="43">
        <v>2.4250369547916</v>
      </c>
      <c r="BG50" s="43">
        <v>12.3814492549182</v>
      </c>
      <c r="BH50" s="43">
        <v>22.647033921475298</v>
      </c>
      <c r="BI50" s="43">
        <v>10.2489165426535</v>
      </c>
      <c r="BJ50" s="44">
        <f t="shared" si="0"/>
        <v>3949.7960257469831</v>
      </c>
      <c r="BK50" s="43">
        <f t="shared" si="1"/>
        <v>4507.9488859556277</v>
      </c>
      <c r="BL50" s="43">
        <f t="shared" si="2"/>
        <v>4195.1996382630068</v>
      </c>
      <c r="BM50" s="43">
        <f t="shared" si="3"/>
        <v>3723.6226640286432</v>
      </c>
      <c r="BN50" s="43">
        <f t="shared" si="4"/>
        <v>1654.4512097828851</v>
      </c>
      <c r="BO50" s="43">
        <f t="shared" si="5"/>
        <v>377.05424058928594</v>
      </c>
      <c r="BP50" s="43">
        <f t="shared" si="6"/>
        <v>688.98642286130143</v>
      </c>
      <c r="BQ50" s="43">
        <f t="shared" si="7"/>
        <v>351.23403809068145</v>
      </c>
      <c r="BR50" s="43">
        <f t="shared" si="8"/>
        <v>230.52934620033983</v>
      </c>
      <c r="BS50" s="43">
        <f t="shared" si="9"/>
        <v>178.18826182613662</v>
      </c>
      <c r="BT50" s="43">
        <f t="shared" si="10"/>
        <v>133.32358725273312</v>
      </c>
      <c r="BU50" s="43">
        <f t="shared" si="11"/>
        <v>109.16033992984292</v>
      </c>
      <c r="BV50" s="43">
        <f t="shared" si="12"/>
        <v>105.66236890664223</v>
      </c>
      <c r="BW50" s="45">
        <f t="shared" si="13"/>
        <v>98.578737999658529</v>
      </c>
    </row>
    <row r="51" spans="1:75" x14ac:dyDescent="0.25">
      <c r="A51" s="42">
        <v>48</v>
      </c>
      <c r="B51" s="1" t="s">
        <v>288</v>
      </c>
      <c r="C51" s="1" t="s">
        <v>271</v>
      </c>
      <c r="D51" s="43">
        <v>3.2166954724488899</v>
      </c>
      <c r="E51" s="43">
        <v>3.3729452154757902</v>
      </c>
      <c r="F51" s="43">
        <v>0.68282997135476198</v>
      </c>
      <c r="G51" s="43">
        <v>622.60690634266405</v>
      </c>
      <c r="H51" s="43">
        <v>43.845400069248903</v>
      </c>
      <c r="I51" s="43">
        <v>41.691904250808399</v>
      </c>
      <c r="J51" s="43">
        <v>222.01476219558</v>
      </c>
      <c r="K51" s="43">
        <v>-269.24936622905398</v>
      </c>
      <c r="L51" s="43">
        <v>940.37584328649405</v>
      </c>
      <c r="M51" s="43">
        <v>160558.31611678799</v>
      </c>
      <c r="N51" s="43">
        <v>752.56456378738005</v>
      </c>
      <c r="O51" s="43">
        <v>1002.56026052999</v>
      </c>
      <c r="P51" s="43">
        <v>608.68708568831198</v>
      </c>
      <c r="Q51" s="43">
        <v>7.2200722611725503</v>
      </c>
      <c r="R51" s="43">
        <v>419225.799729664</v>
      </c>
      <c r="S51" s="43">
        <v>386653</v>
      </c>
      <c r="T51" s="43">
        <v>1.1586735692397401</v>
      </c>
      <c r="U51" s="43">
        <v>26.4518002167598</v>
      </c>
      <c r="V51" s="43">
        <v>2.5231508392655</v>
      </c>
      <c r="W51" s="43">
        <v>10.044491605189901</v>
      </c>
      <c r="X51" s="43">
        <v>427.155036865775</v>
      </c>
      <c r="Y51" s="43">
        <v>257.61888624110799</v>
      </c>
      <c r="Z51" s="43">
        <v>945.44996586018306</v>
      </c>
      <c r="AA51" s="43">
        <v>0.40048107057552201</v>
      </c>
      <c r="AB51" s="43">
        <v>0.75287365211790702</v>
      </c>
      <c r="AC51" s="43">
        <v>5.2570674550499303</v>
      </c>
      <c r="AD51" s="43">
        <v>7.3929270197028396</v>
      </c>
      <c r="AE51" s="43">
        <v>2.7385043360064198</v>
      </c>
      <c r="AF51" s="43">
        <v>0.476086709752365</v>
      </c>
      <c r="AG51" s="43">
        <v>77.497943256821003</v>
      </c>
      <c r="AH51" s="43">
        <v>-0.73539076914475399</v>
      </c>
      <c r="AI51" s="43">
        <v>352.055904099033</v>
      </c>
      <c r="AJ51" s="43">
        <v>259.74336092805601</v>
      </c>
      <c r="AK51" s="43">
        <f t="shared" si="14"/>
        <v>1.3553990478953795</v>
      </c>
      <c r="AL51" s="43">
        <v>0.56276007364143599</v>
      </c>
      <c r="AM51" s="43">
        <v>1.9468287317464401</v>
      </c>
      <c r="AN51" s="43">
        <v>1.61468219188783</v>
      </c>
      <c r="AO51" s="43">
        <v>-1.4638585565808E-2</v>
      </c>
      <c r="AP51" s="43">
        <v>61.106410203715797</v>
      </c>
      <c r="AQ51" s="43">
        <v>6.5154147205978701</v>
      </c>
      <c r="AR51" s="43">
        <v>14.1122745502974</v>
      </c>
      <c r="AS51" s="43">
        <v>735.38047460969597</v>
      </c>
      <c r="AT51" s="43">
        <v>2328.5496702936698</v>
      </c>
      <c r="AU51" s="43">
        <v>341.65337552828498</v>
      </c>
      <c r="AV51" s="43">
        <v>1522.7516069564001</v>
      </c>
      <c r="AW51" s="43">
        <v>236.51452328155301</v>
      </c>
      <c r="AX51" s="43">
        <v>22.212905273880398</v>
      </c>
      <c r="AY51" s="43">
        <v>147.63554281091601</v>
      </c>
      <c r="AZ51" s="43">
        <v>13.273632319932</v>
      </c>
      <c r="BA51" s="43">
        <v>62.9529544696491</v>
      </c>
      <c r="BB51" s="43">
        <v>9.9165803408535798</v>
      </c>
      <c r="BC51" s="43">
        <v>24.102125624890199</v>
      </c>
      <c r="BD51" s="43">
        <v>2.8945660574334799</v>
      </c>
      <c r="BE51" s="43">
        <v>15.2910778505597</v>
      </c>
      <c r="BF51" s="43">
        <v>2.0994995222722399</v>
      </c>
      <c r="BG51" s="43">
        <v>11.6146096054583</v>
      </c>
      <c r="BH51" s="43">
        <v>27.330671670077699</v>
      </c>
      <c r="BI51" s="43">
        <v>10.132194388776799</v>
      </c>
      <c r="BJ51" s="44">
        <f t="shared" si="0"/>
        <v>3102.8712008847933</v>
      </c>
      <c r="BK51" s="43">
        <f t="shared" si="1"/>
        <v>3798.6128389782543</v>
      </c>
      <c r="BL51" s="43">
        <f t="shared" si="2"/>
        <v>3681.6096500892781</v>
      </c>
      <c r="BM51" s="43">
        <f t="shared" si="3"/>
        <v>3332.0604090949673</v>
      </c>
      <c r="BN51" s="43">
        <f t="shared" si="4"/>
        <v>1598.0711032537367</v>
      </c>
      <c r="BO51" s="43">
        <f t="shared" si="5"/>
        <v>394.54538674743156</v>
      </c>
      <c r="BP51" s="43">
        <f t="shared" si="6"/>
        <v>741.88714980359794</v>
      </c>
      <c r="BQ51" s="43">
        <f t="shared" si="7"/>
        <v>367.69064598149583</v>
      </c>
      <c r="BR51" s="43">
        <f t="shared" si="8"/>
        <v>255.90631898231342</v>
      </c>
      <c r="BS51" s="43">
        <f t="shared" si="9"/>
        <v>181.62235056508388</v>
      </c>
      <c r="BT51" s="43">
        <f t="shared" si="10"/>
        <v>150.63828515556375</v>
      </c>
      <c r="BU51" s="43">
        <f t="shared" si="11"/>
        <v>117.18890920783319</v>
      </c>
      <c r="BV51" s="43">
        <f t="shared" si="12"/>
        <v>94.97563882335217</v>
      </c>
      <c r="BW51" s="45">
        <f t="shared" si="13"/>
        <v>85.345509035456899</v>
      </c>
    </row>
    <row r="52" spans="1:75" x14ac:dyDescent="0.25">
      <c r="A52" s="42">
        <v>49</v>
      </c>
      <c r="B52" s="1" t="s">
        <v>289</v>
      </c>
      <c r="C52" s="1" t="s">
        <v>271</v>
      </c>
      <c r="D52" s="43">
        <v>5.33535220158684</v>
      </c>
      <c r="E52" s="43">
        <v>4.5069512007856103</v>
      </c>
      <c r="F52" s="43">
        <v>5.0251334401868304</v>
      </c>
      <c r="G52" s="43">
        <v>725.40242502395495</v>
      </c>
      <c r="H52" s="43">
        <v>827.64583309469003</v>
      </c>
      <c r="I52" s="43">
        <v>852.45723189450905</v>
      </c>
      <c r="J52" s="43">
        <v>1256.03753407522</v>
      </c>
      <c r="K52" s="43">
        <v>950.52332751024699</v>
      </c>
      <c r="L52" s="43">
        <v>1900.64774587027</v>
      </c>
      <c r="M52" s="43">
        <v>169133.215351019</v>
      </c>
      <c r="N52" s="43">
        <v>942.13432088078002</v>
      </c>
      <c r="O52" s="43">
        <v>348.65031688440502</v>
      </c>
      <c r="P52" s="43">
        <v>739.32046596255805</v>
      </c>
      <c r="Q52" s="43">
        <v>89.705109019442204</v>
      </c>
      <c r="R52" s="43">
        <v>396581.02968231402</v>
      </c>
      <c r="S52" s="43">
        <v>386653</v>
      </c>
      <c r="T52" s="43">
        <v>1.2664464844516701</v>
      </c>
      <c r="U52" s="43">
        <v>19.697679762647599</v>
      </c>
      <c r="V52" s="43">
        <v>4.93362098373363</v>
      </c>
      <c r="W52" s="43">
        <v>9.8129875726252909</v>
      </c>
      <c r="X52" s="43">
        <v>601.82831637729601</v>
      </c>
      <c r="Y52" s="43">
        <v>1278.40180594252</v>
      </c>
      <c r="Z52" s="43">
        <v>1446.53521488303</v>
      </c>
      <c r="AA52" s="43">
        <v>1.4788864917003499</v>
      </c>
      <c r="AB52" s="43">
        <v>9.7491283425153892</v>
      </c>
      <c r="AC52" s="43">
        <v>18.762432103548601</v>
      </c>
      <c r="AD52" s="43">
        <v>27.9058810344332</v>
      </c>
      <c r="AE52" s="43">
        <v>8.3146150725903993</v>
      </c>
      <c r="AF52" s="43">
        <v>5.7889905034872102</v>
      </c>
      <c r="AG52" s="43">
        <v>54.355152638882203</v>
      </c>
      <c r="AH52" s="43">
        <v>1.2658768542510399</v>
      </c>
      <c r="AI52" s="43">
        <v>354.00970794046498</v>
      </c>
      <c r="AJ52" s="43">
        <v>246.87016952935701</v>
      </c>
      <c r="AK52" s="43">
        <f t="shared" si="14"/>
        <v>1.4339914320768807</v>
      </c>
      <c r="AL52" s="43">
        <v>1.56265141028495</v>
      </c>
      <c r="AM52" s="43">
        <v>0.27713631843762998</v>
      </c>
      <c r="AN52" s="43">
        <v>0.35035337059541499</v>
      </c>
      <c r="AO52" s="43">
        <v>0.117123890810282</v>
      </c>
      <c r="AP52" s="43">
        <v>53.731750832768803</v>
      </c>
      <c r="AQ52" s="43">
        <v>0.90008197746375096</v>
      </c>
      <c r="AR52" s="43">
        <v>10.524676058793901</v>
      </c>
      <c r="AS52" s="43">
        <v>840.56393858805598</v>
      </c>
      <c r="AT52" s="43">
        <v>2444.0288087582699</v>
      </c>
      <c r="AU52" s="43">
        <v>343.19076011989</v>
      </c>
      <c r="AV52" s="43">
        <v>1483.85763112166</v>
      </c>
      <c r="AW52" s="43">
        <v>217.859558018044</v>
      </c>
      <c r="AX52" s="43">
        <v>22.325162436388101</v>
      </c>
      <c r="AY52" s="43">
        <v>131.94293947386399</v>
      </c>
      <c r="AZ52" s="43">
        <v>13.629037564491</v>
      </c>
      <c r="BA52" s="43">
        <v>53.563381565887099</v>
      </c>
      <c r="BB52" s="43">
        <v>10.6719894171205</v>
      </c>
      <c r="BC52" s="43">
        <v>23.487196603902301</v>
      </c>
      <c r="BD52" s="43">
        <v>2.8537855818618798</v>
      </c>
      <c r="BE52" s="43">
        <v>16.4992990211089</v>
      </c>
      <c r="BF52" s="43">
        <v>2.4997266139522099</v>
      </c>
      <c r="BG52" s="43">
        <v>22.540804690981101</v>
      </c>
      <c r="BH52" s="43">
        <v>22.798101862393899</v>
      </c>
      <c r="BI52" s="43">
        <v>6.3084308214874198</v>
      </c>
      <c r="BJ52" s="44">
        <f t="shared" si="0"/>
        <v>3546.6832851816712</v>
      </c>
      <c r="BK52" s="43">
        <f t="shared" si="1"/>
        <v>3986.9964253805383</v>
      </c>
      <c r="BL52" s="43">
        <f t="shared" si="2"/>
        <v>3698.1762943953668</v>
      </c>
      <c r="BM52" s="43">
        <f t="shared" si="3"/>
        <v>3246.953240966433</v>
      </c>
      <c r="BN52" s="43">
        <f t="shared" si="4"/>
        <v>1472.0240406624596</v>
      </c>
      <c r="BO52" s="43">
        <f t="shared" si="5"/>
        <v>396.53929727154707</v>
      </c>
      <c r="BP52" s="43">
        <f t="shared" si="6"/>
        <v>663.02984660233153</v>
      </c>
      <c r="BQ52" s="43">
        <f t="shared" si="7"/>
        <v>377.53566660639888</v>
      </c>
      <c r="BR52" s="43">
        <f t="shared" si="8"/>
        <v>217.73732343856545</v>
      </c>
      <c r="BS52" s="43">
        <f t="shared" si="9"/>
        <v>195.45768163224358</v>
      </c>
      <c r="BT52" s="43">
        <f t="shared" si="10"/>
        <v>146.79497877438939</v>
      </c>
      <c r="BU52" s="43">
        <f t="shared" si="11"/>
        <v>115.53787780817328</v>
      </c>
      <c r="BV52" s="43">
        <f t="shared" si="12"/>
        <v>102.48011814353355</v>
      </c>
      <c r="BW52" s="45">
        <f t="shared" si="13"/>
        <v>101.61490300618739</v>
      </c>
    </row>
    <row r="53" spans="1:75" x14ac:dyDescent="0.25">
      <c r="A53" s="42">
        <v>50</v>
      </c>
      <c r="B53" s="1" t="s">
        <v>290</v>
      </c>
      <c r="C53" s="1" t="s">
        <v>271</v>
      </c>
      <c r="D53" s="43">
        <v>5.2030065389452202</v>
      </c>
      <c r="E53" s="43">
        <v>-3.2750458886611402</v>
      </c>
      <c r="F53" s="43">
        <v>-1.36077585990683</v>
      </c>
      <c r="G53" s="43">
        <v>533.38675536652102</v>
      </c>
      <c r="H53" s="43">
        <v>33.805124267556998</v>
      </c>
      <c r="I53" s="43">
        <v>66.739908730488807</v>
      </c>
      <c r="J53" s="43">
        <v>604.68859115337204</v>
      </c>
      <c r="K53" s="43">
        <v>38686.473742636103</v>
      </c>
      <c r="L53" s="43">
        <v>1226.2780084370299</v>
      </c>
      <c r="M53" s="43">
        <v>152552.58130423501</v>
      </c>
      <c r="N53" s="43">
        <v>2183.8588946760001</v>
      </c>
      <c r="O53" s="43">
        <v>1279.9528713102</v>
      </c>
      <c r="P53" s="43">
        <v>699.67937750706005</v>
      </c>
      <c r="Q53" s="43">
        <v>19.940334047249902</v>
      </c>
      <c r="R53" s="43">
        <v>394113.490799469</v>
      </c>
      <c r="S53" s="43">
        <v>386653</v>
      </c>
      <c r="T53" s="43">
        <v>2.2837924624705499</v>
      </c>
      <c r="U53" s="43">
        <v>32.800485381791503</v>
      </c>
      <c r="V53" s="43">
        <v>8.6713316614408598</v>
      </c>
      <c r="W53" s="43">
        <v>17.041572537756998</v>
      </c>
      <c r="X53" s="43">
        <v>433.925018914009</v>
      </c>
      <c r="Y53" s="43">
        <v>196.73519850838599</v>
      </c>
      <c r="Z53" s="43">
        <v>1410.5760446858601</v>
      </c>
      <c r="AA53" s="43">
        <v>0.17824108269880801</v>
      </c>
      <c r="AB53" s="43">
        <v>1.4559918739104101</v>
      </c>
      <c r="AC53" s="43">
        <v>8.2186403678938404</v>
      </c>
      <c r="AD53" s="43">
        <v>12.7542309926949</v>
      </c>
      <c r="AE53" s="43">
        <v>31.607267463446401</v>
      </c>
      <c r="AF53" s="43">
        <v>54.511189966654896</v>
      </c>
      <c r="AG53" s="43">
        <v>112.168772860106</v>
      </c>
      <c r="AH53" s="43">
        <v>1.31723936715747</v>
      </c>
      <c r="AI53" s="43">
        <v>404.21484207710898</v>
      </c>
      <c r="AJ53" s="43">
        <v>237.45440444966499</v>
      </c>
      <c r="AK53" s="43">
        <f t="shared" si="14"/>
        <v>1.7022840364403242</v>
      </c>
      <c r="AL53" s="43">
        <v>0.814691777714323</v>
      </c>
      <c r="AM53" s="43">
        <v>0.218975029324885</v>
      </c>
      <c r="AN53" s="43">
        <v>0.29111980767509099</v>
      </c>
      <c r="AO53" s="43">
        <v>0.20390520593463801</v>
      </c>
      <c r="AP53" s="43">
        <v>66.937171902546993</v>
      </c>
      <c r="AQ53" s="43">
        <v>1.42644913023722</v>
      </c>
      <c r="AR53" s="43">
        <v>10.9521170376883</v>
      </c>
      <c r="AS53" s="43">
        <v>611.48678180775096</v>
      </c>
      <c r="AT53" s="43">
        <v>1782.36361930404</v>
      </c>
      <c r="AU53" s="43">
        <v>242.05993761977999</v>
      </c>
      <c r="AV53" s="43">
        <v>1183.36105116105</v>
      </c>
      <c r="AW53" s="43">
        <v>188.90109132030599</v>
      </c>
      <c r="AX53" s="43">
        <v>19.260574184330199</v>
      </c>
      <c r="AY53" s="43">
        <v>127.082712780146</v>
      </c>
      <c r="AZ53" s="43">
        <v>12.033529397136</v>
      </c>
      <c r="BA53" s="43">
        <v>53.083863784412998</v>
      </c>
      <c r="BB53" s="43">
        <v>8.0356427120005396</v>
      </c>
      <c r="BC53" s="43">
        <v>25.4622854305331</v>
      </c>
      <c r="BD53" s="43">
        <v>2.2209386084311098</v>
      </c>
      <c r="BE53" s="43">
        <v>14.2075091323715</v>
      </c>
      <c r="BF53" s="43">
        <v>2.0972409755146502</v>
      </c>
      <c r="BG53" s="43">
        <v>22.195812948909001</v>
      </c>
      <c r="BH53" s="43">
        <v>24.076107930664801</v>
      </c>
      <c r="BI53" s="43">
        <v>11.6584012334989</v>
      </c>
      <c r="BJ53" s="44">
        <f t="shared" si="0"/>
        <v>2580.1130034082321</v>
      </c>
      <c r="BK53" s="43">
        <f t="shared" si="1"/>
        <v>2907.6078618336705</v>
      </c>
      <c r="BL53" s="43">
        <f t="shared" si="2"/>
        <v>2608.4045002131465</v>
      </c>
      <c r="BM53" s="43">
        <f t="shared" si="3"/>
        <v>2589.4114905055799</v>
      </c>
      <c r="BN53" s="43">
        <f t="shared" si="4"/>
        <v>1276.3587251372028</v>
      </c>
      <c r="BO53" s="43">
        <f t="shared" si="5"/>
        <v>342.10611339840494</v>
      </c>
      <c r="BP53" s="43">
        <f t="shared" si="6"/>
        <v>638.60659688515568</v>
      </c>
      <c r="BQ53" s="43">
        <f t="shared" si="7"/>
        <v>333.33876446360114</v>
      </c>
      <c r="BR53" s="43">
        <f t="shared" si="8"/>
        <v>215.78806416428048</v>
      </c>
      <c r="BS53" s="43">
        <f t="shared" si="9"/>
        <v>147.17294344323332</v>
      </c>
      <c r="BT53" s="43">
        <f t="shared" si="10"/>
        <v>159.13928394083189</v>
      </c>
      <c r="BU53" s="43">
        <f t="shared" si="11"/>
        <v>89.916542851461941</v>
      </c>
      <c r="BV53" s="43">
        <f t="shared" si="12"/>
        <v>88.24539833771118</v>
      </c>
      <c r="BW53" s="45">
        <f t="shared" si="13"/>
        <v>85.253698191652447</v>
      </c>
    </row>
    <row r="54" spans="1:75" x14ac:dyDescent="0.25">
      <c r="A54" s="42">
        <v>51</v>
      </c>
      <c r="B54" s="1" t="s">
        <v>291</v>
      </c>
      <c r="C54" s="1" t="s">
        <v>271</v>
      </c>
      <c r="D54" s="43">
        <v>3.53616560064133</v>
      </c>
      <c r="E54" s="43">
        <v>0.56226813100332995</v>
      </c>
      <c r="F54" s="43">
        <v>2.82462511478158</v>
      </c>
      <c r="G54" s="43">
        <v>570.90237633177503</v>
      </c>
      <c r="H54" s="43">
        <v>370.393927605339</v>
      </c>
      <c r="I54" s="43">
        <v>352.93692125059698</v>
      </c>
      <c r="J54" s="43">
        <v>409.80878833853899</v>
      </c>
      <c r="K54" s="43">
        <v>1963.7009865533</v>
      </c>
      <c r="L54" s="43">
        <v>1520.49866400254</v>
      </c>
      <c r="M54" s="43">
        <v>168141.37987967901</v>
      </c>
      <c r="N54" s="43">
        <v>565.51297213072996</v>
      </c>
      <c r="O54" s="43">
        <v>863.80012844121495</v>
      </c>
      <c r="P54" s="43">
        <v>763.33527949059203</v>
      </c>
      <c r="Q54" s="43">
        <v>16.989144912986099</v>
      </c>
      <c r="R54" s="43">
        <v>386551.03139193699</v>
      </c>
      <c r="S54" s="43">
        <v>386653</v>
      </c>
      <c r="T54" s="43">
        <v>1.34210530575229</v>
      </c>
      <c r="U54" s="43">
        <v>34.8498365492989</v>
      </c>
      <c r="V54" s="43">
        <v>15.2271139992357</v>
      </c>
      <c r="W54" s="43">
        <v>10.982852584533401</v>
      </c>
      <c r="X54" s="43">
        <v>539.95758513603403</v>
      </c>
      <c r="Y54" s="43">
        <v>704.29811842567096</v>
      </c>
      <c r="Z54" s="43">
        <v>1116.4165246533601</v>
      </c>
      <c r="AA54" s="43">
        <v>0.70122590958581099</v>
      </c>
      <c r="AB54" s="43">
        <v>1.9939679445442</v>
      </c>
      <c r="AC54" s="43">
        <v>10.600486926986999</v>
      </c>
      <c r="AD54" s="43">
        <v>8.6744162309371102</v>
      </c>
      <c r="AE54" s="43">
        <v>5.7025587767211103</v>
      </c>
      <c r="AF54" s="43">
        <v>6.9610840674211003</v>
      </c>
      <c r="AG54" s="43">
        <v>56.891496834929498</v>
      </c>
      <c r="AH54" s="43">
        <v>-0.120476907937706</v>
      </c>
      <c r="AI54" s="43">
        <v>371.69781773193</v>
      </c>
      <c r="AJ54" s="43">
        <v>293.854392962595</v>
      </c>
      <c r="AK54" s="43">
        <f t="shared" si="14"/>
        <v>1.2649047509024096</v>
      </c>
      <c r="AL54" s="43">
        <v>0.56752171857186295</v>
      </c>
      <c r="AM54" s="43">
        <v>0.18985334370219401</v>
      </c>
      <c r="AN54" s="43">
        <v>0.18152963562787</v>
      </c>
      <c r="AO54" s="43">
        <v>-1.9114041619019001E-2</v>
      </c>
      <c r="AP54" s="43">
        <v>58.997703205094503</v>
      </c>
      <c r="AQ54" s="43">
        <v>1.7816017600598</v>
      </c>
      <c r="AR54" s="43">
        <v>12.0266940750377</v>
      </c>
      <c r="AS54" s="43">
        <v>750.94230556422303</v>
      </c>
      <c r="AT54" s="43">
        <v>2563.3984917643802</v>
      </c>
      <c r="AU54" s="43">
        <v>380.97083227831598</v>
      </c>
      <c r="AV54" s="43">
        <v>1754.3155539685799</v>
      </c>
      <c r="AW54" s="43">
        <v>275.764419368066</v>
      </c>
      <c r="AX54" s="43">
        <v>16.8128764292093</v>
      </c>
      <c r="AY54" s="43">
        <v>161.803345124587</v>
      </c>
      <c r="AZ54" s="43">
        <v>15.503707636129301</v>
      </c>
      <c r="BA54" s="43">
        <v>69.494514011059394</v>
      </c>
      <c r="BB54" s="43">
        <v>12.158971207087101</v>
      </c>
      <c r="BC54" s="43">
        <v>27.5677560394778</v>
      </c>
      <c r="BD54" s="43">
        <v>3.6330189218348701</v>
      </c>
      <c r="BE54" s="43">
        <v>20.068584370327599</v>
      </c>
      <c r="BF54" s="43">
        <v>2.71303256608482</v>
      </c>
      <c r="BG54" s="43">
        <v>16.440678629129</v>
      </c>
      <c r="BH54" s="43">
        <v>34.4027097268498</v>
      </c>
      <c r="BI54" s="43">
        <v>26.590975081714799</v>
      </c>
      <c r="BJ54" s="44">
        <f t="shared" si="0"/>
        <v>3168.5329348701393</v>
      </c>
      <c r="BK54" s="43">
        <f t="shared" si="1"/>
        <v>4181.726740235531</v>
      </c>
      <c r="BL54" s="43">
        <f t="shared" si="2"/>
        <v>4105.2891409301292</v>
      </c>
      <c r="BM54" s="43">
        <f t="shared" si="3"/>
        <v>3838.7648883338729</v>
      </c>
      <c r="BN54" s="43">
        <f t="shared" si="4"/>
        <v>1863.273103838284</v>
      </c>
      <c r="BO54" s="43">
        <f t="shared" si="5"/>
        <v>298.63013195753638</v>
      </c>
      <c r="BP54" s="43">
        <f t="shared" si="6"/>
        <v>813.08213630445721</v>
      </c>
      <c r="BQ54" s="43">
        <f t="shared" si="7"/>
        <v>429.46558548834628</v>
      </c>
      <c r="BR54" s="43">
        <f t="shared" si="8"/>
        <v>282.49802443520082</v>
      </c>
      <c r="BS54" s="43">
        <f t="shared" si="9"/>
        <v>222.6917803495806</v>
      </c>
      <c r="BT54" s="43">
        <f t="shared" si="10"/>
        <v>172.29847524673625</v>
      </c>
      <c r="BU54" s="43">
        <f t="shared" si="11"/>
        <v>147.08578630910407</v>
      </c>
      <c r="BV54" s="43">
        <f t="shared" si="12"/>
        <v>124.64959236228322</v>
      </c>
      <c r="BW54" s="45">
        <f t="shared" si="13"/>
        <v>110.28587667011463</v>
      </c>
    </row>
    <row r="55" spans="1:75" x14ac:dyDescent="0.25">
      <c r="A55" s="42">
        <v>52</v>
      </c>
      <c r="B55" s="1" t="s">
        <v>292</v>
      </c>
      <c r="C55" s="1" t="s">
        <v>271</v>
      </c>
      <c r="D55" s="43">
        <v>17.726375359801299</v>
      </c>
      <c r="E55" s="43">
        <v>10.9049746636246</v>
      </c>
      <c r="F55" s="43">
        <v>2.7978269817688499</v>
      </c>
      <c r="G55" s="43">
        <v>559.55978851285295</v>
      </c>
      <c r="H55" s="43">
        <v>10412.71914408</v>
      </c>
      <c r="I55" s="43">
        <v>11077.4287545558</v>
      </c>
      <c r="J55" s="43">
        <v>11838.172446717301</v>
      </c>
      <c r="K55" s="43">
        <v>14406.9446252258</v>
      </c>
      <c r="L55" s="43">
        <v>13559.043252428901</v>
      </c>
      <c r="M55" s="43">
        <v>168232.139171849</v>
      </c>
      <c r="N55" s="43">
        <v>-180.245680777567</v>
      </c>
      <c r="O55" s="43">
        <v>1187.87230328755</v>
      </c>
      <c r="P55" s="43">
        <v>674.16612007102299</v>
      </c>
      <c r="Q55" s="43">
        <v>46.2855796702842</v>
      </c>
      <c r="R55" s="43">
        <v>403741.00087490102</v>
      </c>
      <c r="S55" s="43">
        <v>386653</v>
      </c>
      <c r="T55" s="43">
        <v>2.34816662810774</v>
      </c>
      <c r="U55" s="43">
        <v>15.672258471771601</v>
      </c>
      <c r="V55" s="43">
        <v>9.3235932017026197</v>
      </c>
      <c r="W55" s="43">
        <v>14.383278173516301</v>
      </c>
      <c r="X55" s="43">
        <v>777.010669157807</v>
      </c>
      <c r="Y55" s="43">
        <v>12323.0650367445</v>
      </c>
      <c r="Z55" s="43">
        <v>7864.6950081877203</v>
      </c>
      <c r="AA55" s="43">
        <v>18.2917691391952</v>
      </c>
      <c r="AB55" s="43">
        <v>25.182016138258</v>
      </c>
      <c r="AC55" s="43">
        <v>7.5748231822627803</v>
      </c>
      <c r="AD55" s="43">
        <v>8.2084672408890498</v>
      </c>
      <c r="AE55" s="43">
        <v>69.360405568258003</v>
      </c>
      <c r="AF55" s="43">
        <v>64.506610483401502</v>
      </c>
      <c r="AG55" s="43">
        <v>60.7187531141875</v>
      </c>
      <c r="AH55" s="43">
        <v>0.120747080346885</v>
      </c>
      <c r="AI55" s="43">
        <v>370.54329611616703</v>
      </c>
      <c r="AJ55" s="43">
        <v>173.114182926616</v>
      </c>
      <c r="AK55" s="43">
        <f t="shared" si="14"/>
        <v>2.1404560264899972</v>
      </c>
      <c r="AL55" s="43">
        <v>0.59671312401142595</v>
      </c>
      <c r="AM55" s="43">
        <v>0.36378950159977902</v>
      </c>
      <c r="AN55" s="43">
        <v>0.41721313639625401</v>
      </c>
      <c r="AO55" s="43">
        <v>-1.5500429163582999E-2</v>
      </c>
      <c r="AP55" s="43">
        <v>48.410069918318896</v>
      </c>
      <c r="AQ55" s="43">
        <v>2.6207492702065101</v>
      </c>
      <c r="AR55" s="43">
        <v>10.3054565765697</v>
      </c>
      <c r="AS55" s="43">
        <v>576.69557434610795</v>
      </c>
      <c r="AT55" s="43">
        <v>1774.9136087540301</v>
      </c>
      <c r="AU55" s="43">
        <v>243.988700947338</v>
      </c>
      <c r="AV55" s="43">
        <v>1085.4886477838199</v>
      </c>
      <c r="AW55" s="43">
        <v>162.379198036509</v>
      </c>
      <c r="AX55" s="43">
        <v>15.9791059540395</v>
      </c>
      <c r="AY55" s="43">
        <v>93.492234008583296</v>
      </c>
      <c r="AZ55" s="43">
        <v>8.9523084738330798</v>
      </c>
      <c r="BA55" s="43">
        <v>41.622278895083802</v>
      </c>
      <c r="BB55" s="43">
        <v>6.5085437321736404</v>
      </c>
      <c r="BC55" s="43">
        <v>15.8894937001761</v>
      </c>
      <c r="BD55" s="43">
        <v>1.6879040954515001</v>
      </c>
      <c r="BE55" s="43">
        <v>11.2178965356636</v>
      </c>
      <c r="BF55" s="43">
        <v>1.4983687486832999</v>
      </c>
      <c r="BG55" s="43">
        <v>9.4725961900307496</v>
      </c>
      <c r="BH55" s="43">
        <v>13.954317031578301</v>
      </c>
      <c r="BI55" s="43">
        <v>15.9753058115536</v>
      </c>
      <c r="BJ55" s="44">
        <f t="shared" si="0"/>
        <v>2433.3146596882193</v>
      </c>
      <c r="BK55" s="43">
        <f t="shared" si="1"/>
        <v>2895.4545004144047</v>
      </c>
      <c r="BL55" s="43">
        <f t="shared" si="2"/>
        <v>2629.1885877945906</v>
      </c>
      <c r="BM55" s="43">
        <f t="shared" si="3"/>
        <v>2375.2486822403062</v>
      </c>
      <c r="BN55" s="43">
        <f t="shared" si="4"/>
        <v>1097.1567434899257</v>
      </c>
      <c r="BO55" s="43">
        <f t="shared" si="5"/>
        <v>283.82070966322379</v>
      </c>
      <c r="BP55" s="43">
        <f t="shared" si="6"/>
        <v>469.81022114865976</v>
      </c>
      <c r="BQ55" s="43">
        <f t="shared" si="7"/>
        <v>247.98638431670582</v>
      </c>
      <c r="BR55" s="43">
        <f t="shared" si="8"/>
        <v>169.19625567107238</v>
      </c>
      <c r="BS55" s="43">
        <f t="shared" si="9"/>
        <v>119.20409765885788</v>
      </c>
      <c r="BT55" s="43">
        <f t="shared" si="10"/>
        <v>99.309335626100619</v>
      </c>
      <c r="BU55" s="43">
        <f t="shared" si="11"/>
        <v>68.336198196417016</v>
      </c>
      <c r="BV55" s="43">
        <f t="shared" si="12"/>
        <v>69.676375997910554</v>
      </c>
      <c r="BW55" s="45">
        <f t="shared" si="13"/>
        <v>60.909298726963414</v>
      </c>
    </row>
    <row r="56" spans="1:75" x14ac:dyDescent="0.25">
      <c r="A56" s="42">
        <v>53</v>
      </c>
      <c r="B56" s="1" t="s">
        <v>292</v>
      </c>
      <c r="C56" s="1" t="s">
        <v>271</v>
      </c>
      <c r="D56" s="43">
        <v>5.4153621653873296</v>
      </c>
      <c r="E56" s="43">
        <v>-0.29160003191245898</v>
      </c>
      <c r="F56" s="43">
        <v>5.5760894943216099</v>
      </c>
      <c r="G56" s="43">
        <v>704.05771425531202</v>
      </c>
      <c r="H56" s="43">
        <v>361.48466531553203</v>
      </c>
      <c r="I56" s="43">
        <v>349.22610811509099</v>
      </c>
      <c r="J56" s="43">
        <v>1503.1810261821599</v>
      </c>
      <c r="K56" s="43">
        <v>2877.0868084454701</v>
      </c>
      <c r="L56" s="43">
        <v>2353.2919117943902</v>
      </c>
      <c r="M56" s="43">
        <v>161038.413310162</v>
      </c>
      <c r="N56" s="43">
        <v>738.04363555238604</v>
      </c>
      <c r="O56" s="43">
        <v>1220.3697187585401</v>
      </c>
      <c r="P56" s="43">
        <v>915.17944972029602</v>
      </c>
      <c r="Q56" s="43">
        <v>42.464135328213402</v>
      </c>
      <c r="R56" s="43">
        <v>419768.40433047101</v>
      </c>
      <c r="S56" s="43">
        <v>386653</v>
      </c>
      <c r="T56" s="43">
        <v>1.6293838510090899</v>
      </c>
      <c r="U56" s="43">
        <v>18.304006458186102</v>
      </c>
      <c r="V56" s="43">
        <v>3.4847300397417702</v>
      </c>
      <c r="W56" s="43">
        <v>10.3491390911223</v>
      </c>
      <c r="X56" s="43">
        <v>449.55456105879102</v>
      </c>
      <c r="Y56" s="43">
        <v>547.62259261638906</v>
      </c>
      <c r="Z56" s="43">
        <v>1013.09145033212</v>
      </c>
      <c r="AA56" s="43">
        <v>1.51915834720508</v>
      </c>
      <c r="AB56" s="43">
        <v>7.7552669106203398</v>
      </c>
      <c r="AC56" s="43">
        <v>5.4083077745425099</v>
      </c>
      <c r="AD56" s="43">
        <v>6.6086901091891699</v>
      </c>
      <c r="AE56" s="43">
        <v>3.3565142887144601</v>
      </c>
      <c r="AF56" s="43">
        <v>3.35947151874465</v>
      </c>
      <c r="AG56" s="43">
        <v>220.06034346283101</v>
      </c>
      <c r="AH56" s="43">
        <v>-0.14516958131084401</v>
      </c>
      <c r="AI56" s="43">
        <v>352.29750608480902</v>
      </c>
      <c r="AJ56" s="43">
        <v>207.757186612216</v>
      </c>
      <c r="AK56" s="43">
        <f t="shared" si="14"/>
        <v>1.6957175432991454</v>
      </c>
      <c r="AL56" s="43">
        <v>0.34248102350592702</v>
      </c>
      <c r="AM56" s="43">
        <v>0.37443769605182398</v>
      </c>
      <c r="AN56" s="43">
        <v>0.75204839798431899</v>
      </c>
      <c r="AO56" s="43">
        <v>-1.383019817512E-2</v>
      </c>
      <c r="AP56" s="43">
        <v>49.229718122563099</v>
      </c>
      <c r="AQ56" s="43">
        <v>2.4557549706106201</v>
      </c>
      <c r="AR56" s="43">
        <v>8.7138221244247998</v>
      </c>
      <c r="AS56" s="43">
        <v>593.07781422209996</v>
      </c>
      <c r="AT56" s="43">
        <v>1830.0600235915199</v>
      </c>
      <c r="AU56" s="43">
        <v>258.79836252506902</v>
      </c>
      <c r="AV56" s="43">
        <v>1197.49759762812</v>
      </c>
      <c r="AW56" s="43">
        <v>184.41559260853799</v>
      </c>
      <c r="AX56" s="43">
        <v>17.0942128315498</v>
      </c>
      <c r="AY56" s="43">
        <v>118.601852245808</v>
      </c>
      <c r="AZ56" s="43">
        <v>10.5430319803587</v>
      </c>
      <c r="BA56" s="43">
        <v>51.218819956990103</v>
      </c>
      <c r="BB56" s="43">
        <v>8.4948100909266397</v>
      </c>
      <c r="BC56" s="43">
        <v>20.278811673734001</v>
      </c>
      <c r="BD56" s="43">
        <v>2.25550331692817</v>
      </c>
      <c r="BE56" s="43">
        <v>14.563897225787001</v>
      </c>
      <c r="BF56" s="43">
        <v>1.8914837713386099</v>
      </c>
      <c r="BG56" s="43">
        <v>12.0568953761355</v>
      </c>
      <c r="BH56" s="43">
        <v>20.740953410234201</v>
      </c>
      <c r="BI56" s="43">
        <v>18.2524188315064</v>
      </c>
      <c r="BJ56" s="44">
        <f t="shared" si="0"/>
        <v>2502.4380346924049</v>
      </c>
      <c r="BK56" s="43">
        <f t="shared" si="1"/>
        <v>2985.4160254347798</v>
      </c>
      <c r="BL56" s="43">
        <f t="shared" si="2"/>
        <v>2788.7754582442785</v>
      </c>
      <c r="BM56" s="43">
        <f t="shared" si="3"/>
        <v>2620.3448525779431</v>
      </c>
      <c r="BN56" s="43">
        <f t="shared" si="4"/>
        <v>1246.0513014090404</v>
      </c>
      <c r="BO56" s="43">
        <f t="shared" si="5"/>
        <v>303.62722613765186</v>
      </c>
      <c r="BP56" s="43">
        <f t="shared" si="6"/>
        <v>595.98920726536687</v>
      </c>
      <c r="BQ56" s="43">
        <f t="shared" si="7"/>
        <v>292.05074737835736</v>
      </c>
      <c r="BR56" s="43">
        <f t="shared" si="8"/>
        <v>208.20658519101667</v>
      </c>
      <c r="BS56" s="43">
        <f t="shared" si="9"/>
        <v>155.58260239792381</v>
      </c>
      <c r="BT56" s="43">
        <f t="shared" si="10"/>
        <v>126.74257296083751</v>
      </c>
      <c r="BU56" s="43">
        <f t="shared" si="11"/>
        <v>91.315923762274082</v>
      </c>
      <c r="BV56" s="43">
        <f t="shared" si="12"/>
        <v>90.458988980043486</v>
      </c>
      <c r="BW56" s="45">
        <f t="shared" si="13"/>
        <v>76.889584200756502</v>
      </c>
    </row>
    <row r="57" spans="1:75" x14ac:dyDescent="0.25">
      <c r="A57" s="42">
        <v>54</v>
      </c>
      <c r="B57" s="1" t="s">
        <v>293</v>
      </c>
      <c r="C57" s="1" t="s">
        <v>271</v>
      </c>
      <c r="D57" s="43">
        <v>0.498644117259473</v>
      </c>
      <c r="E57" s="43">
        <v>1.74043751596403</v>
      </c>
      <c r="F57" s="43">
        <v>0.33980703168967802</v>
      </c>
      <c r="G57" s="43">
        <v>735.12993373028405</v>
      </c>
      <c r="H57" s="43">
        <v>283.14382560782002</v>
      </c>
      <c r="I57" s="43">
        <v>222.80665533075299</v>
      </c>
      <c r="J57" s="43">
        <v>653.06954625506103</v>
      </c>
      <c r="K57" s="43">
        <v>1238.7684174266001</v>
      </c>
      <c r="L57" s="43">
        <v>2102.9164096263698</v>
      </c>
      <c r="M57" s="43">
        <v>163646.70430484301</v>
      </c>
      <c r="N57" s="43">
        <v>379.64589521741698</v>
      </c>
      <c r="O57" s="43">
        <v>1003.41177699819</v>
      </c>
      <c r="P57" s="43">
        <v>806.81883127522099</v>
      </c>
      <c r="Q57" s="43">
        <v>26.3461407092096</v>
      </c>
      <c r="R57" s="43">
        <v>392717.38484873797</v>
      </c>
      <c r="S57" s="43">
        <v>386653</v>
      </c>
      <c r="T57" s="43">
        <v>1.6262065003699999</v>
      </c>
      <c r="U57" s="43">
        <v>16.081766602369498</v>
      </c>
      <c r="V57" s="43">
        <v>2.7297505853647102</v>
      </c>
      <c r="W57" s="43">
        <v>7.2749037785236697</v>
      </c>
      <c r="X57" s="43">
        <v>643.72482447324705</v>
      </c>
      <c r="Y57" s="43">
        <v>648.58299920479499</v>
      </c>
      <c r="Z57" s="43">
        <v>1126.99613320191</v>
      </c>
      <c r="AA57" s="43">
        <v>0.71260085042631205</v>
      </c>
      <c r="AB57" s="43">
        <v>0.39228710797764799</v>
      </c>
      <c r="AC57" s="43">
        <v>6.2369221458707296</v>
      </c>
      <c r="AD57" s="43">
        <v>6.2963945658901999</v>
      </c>
      <c r="AE57" s="43">
        <v>4.24930948026579</v>
      </c>
      <c r="AF57" s="43">
        <v>6.6712840949190602</v>
      </c>
      <c r="AG57" s="43">
        <v>62.192511035132902</v>
      </c>
      <c r="AH57" s="43">
        <v>0.46169614414452798</v>
      </c>
      <c r="AI57" s="43">
        <v>415.41342479986798</v>
      </c>
      <c r="AJ57" s="43">
        <v>270.47522202038601</v>
      </c>
      <c r="AK57" s="43">
        <f t="shared" si="14"/>
        <v>1.5358649923524523</v>
      </c>
      <c r="AL57" s="43">
        <v>0.39757559360830402</v>
      </c>
      <c r="AM57" s="43">
        <v>2.3305852843000002E-2</v>
      </c>
      <c r="AN57" s="43">
        <v>-5.6264271308449996E-3</v>
      </c>
      <c r="AO57" s="43">
        <v>1.2243672353337001E-2</v>
      </c>
      <c r="AP57" s="43">
        <v>59.368122951382297</v>
      </c>
      <c r="AQ57" s="43">
        <v>1.1584092046204699</v>
      </c>
      <c r="AR57" s="43">
        <v>13.047454219096601</v>
      </c>
      <c r="AS57" s="43">
        <v>891.46095499771798</v>
      </c>
      <c r="AT57" s="43">
        <v>2617.3785263465002</v>
      </c>
      <c r="AU57" s="43">
        <v>371.43077007664601</v>
      </c>
      <c r="AV57" s="43">
        <v>1651.31343181845</v>
      </c>
      <c r="AW57" s="43">
        <v>249.030214129656</v>
      </c>
      <c r="AX57" s="43">
        <v>23.143241481881802</v>
      </c>
      <c r="AY57" s="43">
        <v>145.53683542235399</v>
      </c>
      <c r="AZ57" s="43">
        <v>13.717149776228601</v>
      </c>
      <c r="BA57" s="43">
        <v>62.129746383106003</v>
      </c>
      <c r="BB57" s="43">
        <v>10.4335651661165</v>
      </c>
      <c r="BC57" s="43">
        <v>24.311076408894898</v>
      </c>
      <c r="BD57" s="43">
        <v>2.85463312090581</v>
      </c>
      <c r="BE57" s="43">
        <v>17.3168895712774</v>
      </c>
      <c r="BF57" s="43">
        <v>2.52427594672695</v>
      </c>
      <c r="BG57" s="43">
        <v>14.3019115251466</v>
      </c>
      <c r="BH57" s="43">
        <v>22.585174794532598</v>
      </c>
      <c r="BI57" s="43">
        <v>17.395355117392999</v>
      </c>
      <c r="BJ57" s="44">
        <f t="shared" si="0"/>
        <v>3761.4386286823546</v>
      </c>
      <c r="BK57" s="43">
        <f t="shared" si="1"/>
        <v>4269.7855242194128</v>
      </c>
      <c r="BL57" s="43">
        <f t="shared" si="2"/>
        <v>4002.4867465155821</v>
      </c>
      <c r="BM57" s="43">
        <f t="shared" si="3"/>
        <v>3613.3773125130197</v>
      </c>
      <c r="BN57" s="43">
        <f t="shared" si="4"/>
        <v>1682.6365819571351</v>
      </c>
      <c r="BO57" s="43">
        <f t="shared" si="5"/>
        <v>411.07000855917943</v>
      </c>
      <c r="BP57" s="43">
        <f t="shared" si="6"/>
        <v>731.34088151936669</v>
      </c>
      <c r="BQ57" s="43">
        <f t="shared" si="7"/>
        <v>379.97644809497507</v>
      </c>
      <c r="BR57" s="43">
        <f t="shared" si="8"/>
        <v>252.55994464677238</v>
      </c>
      <c r="BS57" s="43">
        <f t="shared" si="9"/>
        <v>191.09093710836081</v>
      </c>
      <c r="BT57" s="43">
        <f t="shared" si="10"/>
        <v>151.9442275555931</v>
      </c>
      <c r="BU57" s="43">
        <f t="shared" si="11"/>
        <v>115.57219112978989</v>
      </c>
      <c r="BV57" s="43">
        <f t="shared" si="12"/>
        <v>107.55832031849317</v>
      </c>
      <c r="BW57" s="45">
        <f t="shared" si="13"/>
        <v>102.61284336288415</v>
      </c>
    </row>
    <row r="58" spans="1:75" x14ac:dyDescent="0.25">
      <c r="A58" s="42">
        <v>55</v>
      </c>
      <c r="B58" s="1" t="s">
        <v>294</v>
      </c>
      <c r="C58" s="1" t="s">
        <v>271</v>
      </c>
      <c r="D58" s="43">
        <v>2.59064303523476</v>
      </c>
      <c r="E58" s="43">
        <v>3.4714563867375201</v>
      </c>
      <c r="F58" s="43">
        <v>2.2146193063187001</v>
      </c>
      <c r="G58" s="43">
        <v>489.871953591683</v>
      </c>
      <c r="H58" s="43">
        <v>190.71844231111999</v>
      </c>
      <c r="I58" s="43">
        <v>625.77630259836405</v>
      </c>
      <c r="J58" s="43">
        <v>394.92514459060197</v>
      </c>
      <c r="K58" s="43">
        <v>355.71954824512898</v>
      </c>
      <c r="L58" s="43">
        <v>2086.6220433152798</v>
      </c>
      <c r="M58" s="43">
        <v>169532.01258079399</v>
      </c>
      <c r="N58" s="43">
        <v>381.39832520508003</v>
      </c>
      <c r="O58" s="43">
        <v>1175.26514053957</v>
      </c>
      <c r="P58" s="43">
        <v>598.95078385923205</v>
      </c>
      <c r="Q58" s="43">
        <v>1.7382378485630201</v>
      </c>
      <c r="R58" s="43">
        <v>399415.28390988201</v>
      </c>
      <c r="S58" s="43">
        <v>386653</v>
      </c>
      <c r="T58" s="43">
        <v>2.30712272952736</v>
      </c>
      <c r="U58" s="43">
        <v>18.923398803236701</v>
      </c>
      <c r="V58" s="43">
        <v>1.79530568410856</v>
      </c>
      <c r="W58" s="43">
        <v>15.468854945259899</v>
      </c>
      <c r="X58" s="43">
        <v>550.09490341524202</v>
      </c>
      <c r="Y58" s="43">
        <v>563.20786611221104</v>
      </c>
      <c r="Z58" s="43">
        <v>1082.3660304362099</v>
      </c>
      <c r="AA58" s="43">
        <v>0.410143179917764</v>
      </c>
      <c r="AB58" s="43">
        <v>1.7828605417316301</v>
      </c>
      <c r="AC58" s="43">
        <v>2.4459464424039998</v>
      </c>
      <c r="AD58" s="43">
        <v>3.34459614904699</v>
      </c>
      <c r="AE58" s="43">
        <v>2.0667284890229101</v>
      </c>
      <c r="AF58" s="43">
        <v>1.7769318486266501</v>
      </c>
      <c r="AG58" s="43">
        <v>82.123387373899604</v>
      </c>
      <c r="AH58" s="43">
        <v>-6.5201170699862004E-2</v>
      </c>
      <c r="AI58" s="43">
        <v>411.93271339416901</v>
      </c>
      <c r="AJ58" s="43">
        <v>233.90454703770899</v>
      </c>
      <c r="AK58" s="43">
        <f t="shared" si="14"/>
        <v>1.7611146025637507</v>
      </c>
      <c r="AL58" s="43">
        <v>0.30030357722666101</v>
      </c>
      <c r="AM58" s="43">
        <v>3.6235257671952001E-2</v>
      </c>
      <c r="AN58" s="43">
        <v>1.2570271189113E-2</v>
      </c>
      <c r="AO58" s="43">
        <v>6.9353505270405E-2</v>
      </c>
      <c r="AP58" s="43">
        <v>57.592646532936001</v>
      </c>
      <c r="AQ58" s="43">
        <v>0.83893741656549403</v>
      </c>
      <c r="AR58" s="43">
        <v>9.8736607232061395</v>
      </c>
      <c r="AS58" s="43">
        <v>729.18544506820399</v>
      </c>
      <c r="AT58" s="43">
        <v>2156.7621669568198</v>
      </c>
      <c r="AU58" s="43">
        <v>304.49992085270202</v>
      </c>
      <c r="AV58" s="43">
        <v>1389.6702284844901</v>
      </c>
      <c r="AW58" s="43">
        <v>206.60572732243301</v>
      </c>
      <c r="AX58" s="43">
        <v>20.419222261091299</v>
      </c>
      <c r="AY58" s="43">
        <v>127.555295304346</v>
      </c>
      <c r="AZ58" s="43">
        <v>12.334151235261601</v>
      </c>
      <c r="BA58" s="43">
        <v>53.387856997600103</v>
      </c>
      <c r="BB58" s="43">
        <v>9.6344890741840405</v>
      </c>
      <c r="BC58" s="43">
        <v>22.111946783834998</v>
      </c>
      <c r="BD58" s="43">
        <v>2.7644686374735499</v>
      </c>
      <c r="BE58" s="43">
        <v>15.401036195607</v>
      </c>
      <c r="BF58" s="43">
        <v>2.4625659554926602</v>
      </c>
      <c r="BG58" s="43">
        <v>15.828533498265401</v>
      </c>
      <c r="BH58" s="43">
        <v>39.802933280880303</v>
      </c>
      <c r="BI58" s="43">
        <v>28.535839282468199</v>
      </c>
      <c r="BJ58" s="44">
        <f t="shared" si="0"/>
        <v>3076.7318357308186</v>
      </c>
      <c r="BK58" s="43">
        <f t="shared" si="1"/>
        <v>3518.3722136326587</v>
      </c>
      <c r="BL58" s="43">
        <f t="shared" si="2"/>
        <v>3281.249147119634</v>
      </c>
      <c r="BM58" s="43">
        <f t="shared" si="3"/>
        <v>3040.8538916509629</v>
      </c>
      <c r="BN58" s="43">
        <f t="shared" si="4"/>
        <v>1395.9846440704935</v>
      </c>
      <c r="BO58" s="43">
        <f t="shared" si="5"/>
        <v>362.6860081898987</v>
      </c>
      <c r="BP58" s="43">
        <f t="shared" si="6"/>
        <v>640.98138343892458</v>
      </c>
      <c r="BQ58" s="43">
        <f t="shared" si="7"/>
        <v>341.66623920392243</v>
      </c>
      <c r="BR58" s="43">
        <f t="shared" si="8"/>
        <v>217.02380893333375</v>
      </c>
      <c r="BS58" s="43">
        <f t="shared" si="9"/>
        <v>176.45584384952454</v>
      </c>
      <c r="BT58" s="43">
        <f t="shared" si="10"/>
        <v>138.19966739896873</v>
      </c>
      <c r="BU58" s="43">
        <f t="shared" si="11"/>
        <v>111.92180718516397</v>
      </c>
      <c r="BV58" s="43">
        <f t="shared" si="12"/>
        <v>95.658609910602479</v>
      </c>
      <c r="BW58" s="45">
        <f t="shared" si="13"/>
        <v>100.10430713384798</v>
      </c>
    </row>
    <row r="59" spans="1:75" x14ac:dyDescent="0.25">
      <c r="A59" s="42">
        <v>56</v>
      </c>
      <c r="B59" s="1" t="s">
        <v>295</v>
      </c>
      <c r="C59" s="1" t="s">
        <v>271</v>
      </c>
      <c r="D59" s="43">
        <v>6.3288599954428602</v>
      </c>
      <c r="E59" s="43">
        <v>2.0857421875947901</v>
      </c>
      <c r="F59" s="43">
        <v>4.6478018304868298</v>
      </c>
      <c r="G59" s="43">
        <v>513.91793816231495</v>
      </c>
      <c r="H59" s="43">
        <v>539.75505033638399</v>
      </c>
      <c r="I59" s="43">
        <v>578.81147999237896</v>
      </c>
      <c r="J59" s="43">
        <v>1464.4358314605299</v>
      </c>
      <c r="K59" s="43">
        <v>44.822878295876997</v>
      </c>
      <c r="L59" s="43">
        <v>1872.2779824050499</v>
      </c>
      <c r="M59" s="43">
        <v>156121.152320705</v>
      </c>
      <c r="N59" s="43">
        <v>22.7034187381099</v>
      </c>
      <c r="O59" s="43">
        <v>298.60259756788003</v>
      </c>
      <c r="P59" s="43">
        <v>594.543630175359</v>
      </c>
      <c r="Q59" s="43">
        <v>4.0946833011643804</v>
      </c>
      <c r="R59" s="43">
        <v>390215.60525262699</v>
      </c>
      <c r="S59" s="43">
        <v>386653</v>
      </c>
      <c r="T59" s="43">
        <v>2.81358186764301</v>
      </c>
      <c r="U59" s="43">
        <v>40.940041863188299</v>
      </c>
      <c r="V59" s="43">
        <v>32.095225151140703</v>
      </c>
      <c r="W59" s="43">
        <v>10.024804642685799</v>
      </c>
      <c r="X59" s="43">
        <v>585.26371091868305</v>
      </c>
      <c r="Y59" s="43">
        <v>1285.08255985659</v>
      </c>
      <c r="Z59" s="43">
        <v>1472.2416765441401</v>
      </c>
      <c r="AA59" s="43">
        <v>1.2779573481164701</v>
      </c>
      <c r="AB59" s="43">
        <v>5.87464207805602</v>
      </c>
      <c r="AC59" s="43">
        <v>8.5988107935406308</v>
      </c>
      <c r="AD59" s="43">
        <v>7.8188603033539898</v>
      </c>
      <c r="AE59" s="43">
        <v>5.9985788765594004</v>
      </c>
      <c r="AF59" s="43">
        <v>6.2638528425390696</v>
      </c>
      <c r="AG59" s="43">
        <v>80.701998013297199</v>
      </c>
      <c r="AH59" s="43">
        <v>0.88579896705071703</v>
      </c>
      <c r="AI59" s="43">
        <v>394.44449872914299</v>
      </c>
      <c r="AJ59" s="43">
        <v>290.85168106039498</v>
      </c>
      <c r="AK59" s="43">
        <f t="shared" si="14"/>
        <v>1.356170599705893</v>
      </c>
      <c r="AL59" s="43">
        <v>0.30381879579219301</v>
      </c>
      <c r="AM59" s="43">
        <v>2.18043803255541</v>
      </c>
      <c r="AN59" s="43">
        <v>1.7734439296728</v>
      </c>
      <c r="AO59" s="43">
        <v>3.3854135419970001E-3</v>
      </c>
      <c r="AP59" s="43">
        <v>65.185550211809002</v>
      </c>
      <c r="AQ59" s="43">
        <v>0.96647430237614596</v>
      </c>
      <c r="AR59" s="43">
        <v>12.272921469390401</v>
      </c>
      <c r="AS59" s="43">
        <v>894.84803157533997</v>
      </c>
      <c r="AT59" s="43">
        <v>2827.7145668920498</v>
      </c>
      <c r="AU59" s="43">
        <v>394.91230845737698</v>
      </c>
      <c r="AV59" s="43">
        <v>1757.9309249087701</v>
      </c>
      <c r="AW59" s="43">
        <v>255.31414597464499</v>
      </c>
      <c r="AX59" s="43">
        <v>23.122546394360299</v>
      </c>
      <c r="AY59" s="43">
        <v>157.39687368050301</v>
      </c>
      <c r="AZ59" s="43">
        <v>15.170911771170299</v>
      </c>
      <c r="BA59" s="43">
        <v>66.177820518795201</v>
      </c>
      <c r="BB59" s="43">
        <v>11.504404923390799</v>
      </c>
      <c r="BC59" s="43">
        <v>26.271969529332999</v>
      </c>
      <c r="BD59" s="43">
        <v>2.9622652835047001</v>
      </c>
      <c r="BE59" s="43">
        <v>19.0110516276177</v>
      </c>
      <c r="BF59" s="43">
        <v>2.4549707337436799</v>
      </c>
      <c r="BG59" s="43">
        <v>10.120193722700201</v>
      </c>
      <c r="BH59" s="43">
        <v>17.867164252154801</v>
      </c>
      <c r="BI59" s="43">
        <v>24.917077538667598</v>
      </c>
      <c r="BJ59" s="44">
        <f t="shared" si="0"/>
        <v>3775.7300910351901</v>
      </c>
      <c r="BK59" s="43">
        <f t="shared" si="1"/>
        <v>4612.9112021077481</v>
      </c>
      <c r="BL59" s="43">
        <f t="shared" si="2"/>
        <v>4255.5205652734594</v>
      </c>
      <c r="BM59" s="43">
        <f t="shared" si="3"/>
        <v>3846.6759844830854</v>
      </c>
      <c r="BN59" s="43">
        <f t="shared" si="4"/>
        <v>1725.0955809097636</v>
      </c>
      <c r="BO59" s="43">
        <f t="shared" si="5"/>
        <v>410.702422635174</v>
      </c>
      <c r="BP59" s="43">
        <f t="shared" si="6"/>
        <v>790.93906372112065</v>
      </c>
      <c r="BQ59" s="43">
        <f t="shared" si="7"/>
        <v>420.2468634673213</v>
      </c>
      <c r="BR59" s="43">
        <f t="shared" si="8"/>
        <v>269.01553056420812</v>
      </c>
      <c r="BS59" s="43">
        <f t="shared" si="9"/>
        <v>210.70338687528937</v>
      </c>
      <c r="BT59" s="43">
        <f t="shared" si="10"/>
        <v>164.19980955833125</v>
      </c>
      <c r="BU59" s="43">
        <f t="shared" si="11"/>
        <v>119.92976856294332</v>
      </c>
      <c r="BV59" s="43">
        <f t="shared" si="12"/>
        <v>118.08106601004782</v>
      </c>
      <c r="BW59" s="45">
        <f t="shared" si="13"/>
        <v>99.795558282263414</v>
      </c>
    </row>
    <row r="60" spans="1:75" x14ac:dyDescent="0.25">
      <c r="A60" s="42">
        <v>57</v>
      </c>
      <c r="B60" s="1" t="s">
        <v>295</v>
      </c>
      <c r="C60" s="1" t="s">
        <v>271</v>
      </c>
      <c r="D60" s="43">
        <v>2.0487683856401402</v>
      </c>
      <c r="E60" s="43">
        <v>3.4503385532413602</v>
      </c>
      <c r="F60" s="43">
        <v>1.9213199132358201</v>
      </c>
      <c r="G60" s="43">
        <v>913.54955681227898</v>
      </c>
      <c r="H60" s="43">
        <v>402.00287375950597</v>
      </c>
      <c r="I60" s="43">
        <v>453.78717479959403</v>
      </c>
      <c r="J60" s="43">
        <v>3865.1332923752502</v>
      </c>
      <c r="K60" s="43">
        <v>1245.8065756716401</v>
      </c>
      <c r="L60" s="43">
        <v>2615.9413691752102</v>
      </c>
      <c r="M60" s="43">
        <v>155510.603456351</v>
      </c>
      <c r="N60" s="43">
        <v>367.59340983149502</v>
      </c>
      <c r="O60" s="43">
        <v>1057.34499341741</v>
      </c>
      <c r="P60" s="43">
        <v>764.31557609900699</v>
      </c>
      <c r="Q60" s="43">
        <v>15.3868215857566</v>
      </c>
      <c r="R60" s="43">
        <v>399376.99959685601</v>
      </c>
      <c r="S60" s="43">
        <v>386653</v>
      </c>
      <c r="T60" s="43">
        <v>1.52466977634456</v>
      </c>
      <c r="U60" s="43">
        <v>20.803880264714799</v>
      </c>
      <c r="V60" s="43">
        <v>6.9512696167118699</v>
      </c>
      <c r="W60" s="43">
        <v>8.0683745733978594</v>
      </c>
      <c r="X60" s="43">
        <v>599.15374453082302</v>
      </c>
      <c r="Y60" s="43">
        <v>760.41447627842001</v>
      </c>
      <c r="Z60" s="43">
        <v>1218.4745145177101</v>
      </c>
      <c r="AA60" s="43">
        <v>1.023798015481</v>
      </c>
      <c r="AB60" s="43">
        <v>16.087646030390498</v>
      </c>
      <c r="AC60" s="43">
        <v>15.6678625663058</v>
      </c>
      <c r="AD60" s="43">
        <v>20.240409475459</v>
      </c>
      <c r="AE60" s="43">
        <v>6.9582588885055401</v>
      </c>
      <c r="AF60" s="43">
        <v>5.8959716647423397</v>
      </c>
      <c r="AG60" s="43">
        <v>83.159071700469397</v>
      </c>
      <c r="AH60" s="43">
        <v>-0.78300607976658498</v>
      </c>
      <c r="AI60" s="43">
        <v>402.39270698865698</v>
      </c>
      <c r="AJ60" s="43">
        <v>247.49489773803501</v>
      </c>
      <c r="AK60" s="43">
        <f t="shared" si="14"/>
        <v>1.6258626366292854</v>
      </c>
      <c r="AL60" s="43">
        <v>0.63803813912042895</v>
      </c>
      <c r="AM60" s="43">
        <v>2.6375896549113702</v>
      </c>
      <c r="AN60" s="43">
        <v>2.7539619894099001</v>
      </c>
      <c r="AO60" s="43">
        <v>6.4316983155929999E-2</v>
      </c>
      <c r="AP60" s="43">
        <v>66.6338001622956</v>
      </c>
      <c r="AQ60" s="43">
        <v>2.8007511077417999</v>
      </c>
      <c r="AR60" s="43">
        <v>14.1036492673257</v>
      </c>
      <c r="AS60" s="43">
        <v>909.89919556873099</v>
      </c>
      <c r="AT60" s="43">
        <v>2586.0207362807801</v>
      </c>
      <c r="AU60" s="43">
        <v>353.67431181043401</v>
      </c>
      <c r="AV60" s="43">
        <v>1601.71348499139</v>
      </c>
      <c r="AW60" s="43">
        <v>222.813533606145</v>
      </c>
      <c r="AX60" s="43">
        <v>19.5540142694535</v>
      </c>
      <c r="AY60" s="43">
        <v>125.471239334546</v>
      </c>
      <c r="AZ60" s="43">
        <v>12.5575514656673</v>
      </c>
      <c r="BA60" s="43">
        <v>54.744649861275001</v>
      </c>
      <c r="BB60" s="43">
        <v>9.5538018713245805</v>
      </c>
      <c r="BC60" s="43">
        <v>20.197917520224799</v>
      </c>
      <c r="BD60" s="43">
        <v>2.3678920172970099</v>
      </c>
      <c r="BE60" s="43">
        <v>15.8768128004372</v>
      </c>
      <c r="BF60" s="43">
        <v>2.3630724774144798</v>
      </c>
      <c r="BG60" s="43">
        <v>14.929987341993201</v>
      </c>
      <c r="BH60" s="43">
        <v>25.883720315887398</v>
      </c>
      <c r="BI60" s="43">
        <v>12.256396414330901</v>
      </c>
      <c r="BJ60" s="44">
        <f t="shared" si="0"/>
        <v>3839.2371121043502</v>
      </c>
      <c r="BK60" s="43">
        <f t="shared" si="1"/>
        <v>4218.6308911595106</v>
      </c>
      <c r="BL60" s="43">
        <f t="shared" si="2"/>
        <v>3811.1456014055393</v>
      </c>
      <c r="BM60" s="43">
        <f t="shared" si="3"/>
        <v>3504.8435120161707</v>
      </c>
      <c r="BN60" s="43">
        <f t="shared" si="4"/>
        <v>1505.4968486901689</v>
      </c>
      <c r="BO60" s="43">
        <f t="shared" si="5"/>
        <v>347.31819306311723</v>
      </c>
      <c r="BP60" s="43">
        <f t="shared" si="6"/>
        <v>630.50874037460301</v>
      </c>
      <c r="BQ60" s="43">
        <f t="shared" si="7"/>
        <v>347.85461123732136</v>
      </c>
      <c r="BR60" s="43">
        <f t="shared" si="8"/>
        <v>222.53922707835366</v>
      </c>
      <c r="BS60" s="43">
        <f t="shared" si="9"/>
        <v>174.97805625136593</v>
      </c>
      <c r="BT60" s="43">
        <f t="shared" si="10"/>
        <v>126.23698450140499</v>
      </c>
      <c r="BU60" s="43">
        <f t="shared" si="11"/>
        <v>95.86607357477773</v>
      </c>
      <c r="BV60" s="43">
        <f t="shared" si="12"/>
        <v>98.613744102094415</v>
      </c>
      <c r="BW60" s="45">
        <f t="shared" si="13"/>
        <v>96.059856805466652</v>
      </c>
    </row>
    <row r="61" spans="1:75" x14ac:dyDescent="0.25">
      <c r="A61" s="42">
        <v>58</v>
      </c>
      <c r="B61" s="1" t="s">
        <v>296</v>
      </c>
      <c r="C61" s="1" t="s">
        <v>271</v>
      </c>
      <c r="D61" s="43">
        <v>14.2186623001569</v>
      </c>
      <c r="E61" s="43">
        <v>-2.26267540319011</v>
      </c>
      <c r="F61" s="43">
        <v>1.5891703287291301</v>
      </c>
      <c r="G61" s="43">
        <v>1095.97131254794</v>
      </c>
      <c r="H61" s="43">
        <v>742.50070956975003</v>
      </c>
      <c r="I61" s="43">
        <v>778.89319536000801</v>
      </c>
      <c r="J61" s="43">
        <v>1395.9307427886499</v>
      </c>
      <c r="K61" s="43">
        <v>-2812.7134134201901</v>
      </c>
      <c r="L61" s="43">
        <v>1247.5674146276399</v>
      </c>
      <c r="M61" s="43">
        <v>135629.57707299301</v>
      </c>
      <c r="N61" s="43">
        <v>195.288103805389</v>
      </c>
      <c r="O61" s="43">
        <v>1658.61163495971</v>
      </c>
      <c r="P61" s="43">
        <v>123.96564461875801</v>
      </c>
      <c r="Q61" s="43">
        <v>6.9350814231551997E-2</v>
      </c>
      <c r="R61" s="43">
        <v>400529.29119969602</v>
      </c>
      <c r="S61" s="43">
        <v>386653</v>
      </c>
      <c r="T61" s="43">
        <v>2.3928584945933999</v>
      </c>
      <c r="U61" s="43">
        <v>1341.4464115099199</v>
      </c>
      <c r="V61" s="43">
        <v>535.63784872740496</v>
      </c>
      <c r="W61" s="43">
        <v>24.883285032369599</v>
      </c>
      <c r="X61" s="43">
        <v>654.53568914220898</v>
      </c>
      <c r="Y61" s="43">
        <v>1904.3880893927601</v>
      </c>
      <c r="Z61" s="43">
        <v>1711.10336393277</v>
      </c>
      <c r="AA61" s="43">
        <v>1.1405662309159601</v>
      </c>
      <c r="AB61" s="43">
        <v>2.29900476260626</v>
      </c>
      <c r="AC61" s="43">
        <v>3.68875436778572</v>
      </c>
      <c r="AD61" s="43">
        <v>4.8600322893986601</v>
      </c>
      <c r="AE61" s="43">
        <v>44.188654266510198</v>
      </c>
      <c r="AF61" s="43">
        <v>8.8420740776266609</v>
      </c>
      <c r="AG61" s="43">
        <v>60.243297395514503</v>
      </c>
      <c r="AH61" s="43">
        <v>2.62379020280274</v>
      </c>
      <c r="AI61" s="43">
        <v>388.69549373976099</v>
      </c>
      <c r="AJ61" s="43">
        <v>310.78370721319902</v>
      </c>
      <c r="AK61" s="43">
        <f t="shared" si="14"/>
        <v>1.2506945657647173</v>
      </c>
      <c r="AL61" s="43">
        <v>1.57327508780267</v>
      </c>
      <c r="AM61" s="43">
        <v>1.2900839589259201</v>
      </c>
      <c r="AN61" s="43">
        <v>0.62853092571038105</v>
      </c>
      <c r="AO61" s="43">
        <v>-6.0428580013296998E-2</v>
      </c>
      <c r="AP61" s="43">
        <v>72.3370565657209</v>
      </c>
      <c r="AQ61" s="43">
        <v>2.2392268898291099</v>
      </c>
      <c r="AR61" s="43">
        <v>14.7753899874652</v>
      </c>
      <c r="AS61" s="43">
        <v>1116.4790867880499</v>
      </c>
      <c r="AT61" s="43">
        <v>3316.8295933026602</v>
      </c>
      <c r="AU61" s="43">
        <v>455.99930021845898</v>
      </c>
      <c r="AV61" s="43">
        <v>1974.07310133694</v>
      </c>
      <c r="AW61" s="43">
        <v>281.337583689844</v>
      </c>
      <c r="AX61" s="43">
        <v>20.606914003620901</v>
      </c>
      <c r="AY61" s="43">
        <v>159.654105993683</v>
      </c>
      <c r="AZ61" s="43">
        <v>15.121589623856901</v>
      </c>
      <c r="BA61" s="43">
        <v>69.213856770672706</v>
      </c>
      <c r="BB61" s="43">
        <v>11.542791683765399</v>
      </c>
      <c r="BC61" s="43">
        <v>25.6056968022136</v>
      </c>
      <c r="BD61" s="43">
        <v>3.2985298826436198</v>
      </c>
      <c r="BE61" s="43">
        <v>22.329897107424401</v>
      </c>
      <c r="BF61" s="43">
        <v>2.3990662305475001</v>
      </c>
      <c r="BG61" s="43">
        <v>12.567510607490201</v>
      </c>
      <c r="BH61" s="43">
        <v>29.233722616459801</v>
      </c>
      <c r="BI61" s="43">
        <v>6.4545359331634202</v>
      </c>
      <c r="BJ61" s="44">
        <f t="shared" si="0"/>
        <v>4710.8822227343881</v>
      </c>
      <c r="BK61" s="43">
        <f t="shared" si="1"/>
        <v>5410.814997231093</v>
      </c>
      <c r="BL61" s="43">
        <f t="shared" si="2"/>
        <v>4913.7855626989121</v>
      </c>
      <c r="BM61" s="43">
        <f t="shared" si="3"/>
        <v>4319.6347950480085</v>
      </c>
      <c r="BN61" s="43">
        <f t="shared" si="4"/>
        <v>1900.9296195259731</v>
      </c>
      <c r="BO61" s="43">
        <f t="shared" si="5"/>
        <v>366.01978692044224</v>
      </c>
      <c r="BP61" s="43">
        <f t="shared" si="6"/>
        <v>802.28193966674871</v>
      </c>
      <c r="BQ61" s="43">
        <f t="shared" si="7"/>
        <v>418.88059899880614</v>
      </c>
      <c r="BR61" s="43">
        <f t="shared" si="8"/>
        <v>281.357141344198</v>
      </c>
      <c r="BS61" s="43">
        <f t="shared" si="9"/>
        <v>211.40644109460436</v>
      </c>
      <c r="BT61" s="43">
        <f t="shared" si="10"/>
        <v>160.03560501383501</v>
      </c>
      <c r="BU61" s="43">
        <f t="shared" si="11"/>
        <v>133.54371994508583</v>
      </c>
      <c r="BV61" s="43">
        <f t="shared" si="12"/>
        <v>138.69501308959255</v>
      </c>
      <c r="BW61" s="45">
        <f t="shared" si="13"/>
        <v>97.523017501930894</v>
      </c>
    </row>
    <row r="62" spans="1:75" x14ac:dyDescent="0.25">
      <c r="A62" s="42">
        <v>59</v>
      </c>
      <c r="B62" s="1" t="s">
        <v>297</v>
      </c>
      <c r="C62" s="1" t="s">
        <v>271</v>
      </c>
      <c r="D62" s="43">
        <v>-2.84196675571987</v>
      </c>
      <c r="E62" s="43">
        <v>-1.0131687110721801</v>
      </c>
      <c r="F62" s="43">
        <v>2.0841282264704701</v>
      </c>
      <c r="G62" s="43">
        <v>287.42109170655198</v>
      </c>
      <c r="H62" s="43">
        <v>32.818222360652101</v>
      </c>
      <c r="I62" s="43">
        <v>10.2227408850698</v>
      </c>
      <c r="J62" s="43">
        <v>596.92209752481597</v>
      </c>
      <c r="K62" s="43">
        <v>-3744.6807995962599</v>
      </c>
      <c r="L62" s="43">
        <v>-832.32278970767197</v>
      </c>
      <c r="M62" s="43">
        <v>140109.39504626</v>
      </c>
      <c r="N62" s="43">
        <v>1279.5970177930999</v>
      </c>
      <c r="O62" s="43">
        <v>1693.6642771120801</v>
      </c>
      <c r="P62" s="43">
        <v>699.379007875257</v>
      </c>
      <c r="Q62" s="43">
        <v>-9.8690828420648895</v>
      </c>
      <c r="R62" s="43">
        <v>404201.07883846102</v>
      </c>
      <c r="S62" s="43">
        <v>386653</v>
      </c>
      <c r="T62" s="43">
        <v>4.5648332314160296</v>
      </c>
      <c r="U62" s="43">
        <v>16.426741538748502</v>
      </c>
      <c r="V62" s="43">
        <v>1.3417905499901499</v>
      </c>
      <c r="W62" s="43">
        <v>33.5589426836097</v>
      </c>
      <c r="X62" s="43">
        <v>361.16815444301602</v>
      </c>
      <c r="Y62" s="43">
        <v>379.68740189938597</v>
      </c>
      <c r="Z62" s="43">
        <v>983.38756115237402</v>
      </c>
      <c r="AA62" s="43">
        <v>0.551093020308703</v>
      </c>
      <c r="AB62" s="43">
        <v>0.39184765564791002</v>
      </c>
      <c r="AC62" s="43">
        <v>2.1813373388225399</v>
      </c>
      <c r="AD62" s="43">
        <v>7.2553391327618204</v>
      </c>
      <c r="AE62" s="43">
        <v>0.837518158820309</v>
      </c>
      <c r="AF62" s="43">
        <v>-2.0313167021492502</v>
      </c>
      <c r="AG62" s="43">
        <v>47.259193305949601</v>
      </c>
      <c r="AH62" s="43">
        <v>-0.59351997058615402</v>
      </c>
      <c r="AI62" s="43">
        <v>418.67503289891602</v>
      </c>
      <c r="AJ62" s="43">
        <v>336.91062742368598</v>
      </c>
      <c r="AK62" s="43">
        <f t="shared" si="14"/>
        <v>1.242688709763988</v>
      </c>
      <c r="AL62" s="43">
        <v>0.46721578463879099</v>
      </c>
      <c r="AM62" s="43">
        <v>8.7976781186370007E-2</v>
      </c>
      <c r="AN62" s="43">
        <v>0.12565865861373901</v>
      </c>
      <c r="AO62" s="43">
        <v>-3.4069016103892999E-2</v>
      </c>
      <c r="AP62" s="43">
        <v>39.863268213836903</v>
      </c>
      <c r="AQ62" s="43">
        <v>0.55130739999580702</v>
      </c>
      <c r="AR62" s="43">
        <v>7.9308568477542902</v>
      </c>
      <c r="AS62" s="43">
        <v>421.19486636091301</v>
      </c>
      <c r="AT62" s="43">
        <v>1523.17686561906</v>
      </c>
      <c r="AU62" s="43">
        <v>227.09490553197</v>
      </c>
      <c r="AV62" s="43">
        <v>1163.3582442771799</v>
      </c>
      <c r="AW62" s="43">
        <v>232.12846172920101</v>
      </c>
      <c r="AX62" s="43">
        <v>24.782578531973801</v>
      </c>
      <c r="AY62" s="43">
        <v>156.22145945947199</v>
      </c>
      <c r="AZ62" s="43">
        <v>14.923580974059901</v>
      </c>
      <c r="BA62" s="43">
        <v>70.5576365933088</v>
      </c>
      <c r="BB62" s="43">
        <v>13.240635669233299</v>
      </c>
      <c r="BC62" s="43">
        <v>29.388297437039299</v>
      </c>
      <c r="BD62" s="43">
        <v>3.2904951048694802</v>
      </c>
      <c r="BE62" s="43">
        <v>17.473835595282601</v>
      </c>
      <c r="BF62" s="43">
        <v>2.61015293316798</v>
      </c>
      <c r="BG62" s="43">
        <v>19.3657231635367</v>
      </c>
      <c r="BH62" s="43">
        <v>45.824873576135197</v>
      </c>
      <c r="BI62" s="43">
        <v>29.580756502581</v>
      </c>
      <c r="BJ62" s="44">
        <f t="shared" si="0"/>
        <v>1777.1935289490002</v>
      </c>
      <c r="BK62" s="43">
        <f t="shared" si="1"/>
        <v>2484.7909716461013</v>
      </c>
      <c r="BL62" s="43">
        <f t="shared" si="2"/>
        <v>2447.1433785772633</v>
      </c>
      <c r="BM62" s="43">
        <f t="shared" si="3"/>
        <v>2545.6416723789494</v>
      </c>
      <c r="BN62" s="43">
        <f t="shared" si="4"/>
        <v>1568.4355522243311</v>
      </c>
      <c r="BO62" s="43">
        <f t="shared" si="5"/>
        <v>440.18789577218115</v>
      </c>
      <c r="BP62" s="43">
        <f t="shared" si="6"/>
        <v>785.0324595953366</v>
      </c>
      <c r="BQ62" s="43">
        <f t="shared" si="7"/>
        <v>413.3955948493047</v>
      </c>
      <c r="BR62" s="43">
        <f t="shared" si="8"/>
        <v>286.81966094840976</v>
      </c>
      <c r="BS62" s="43">
        <f t="shared" si="9"/>
        <v>242.50248478449265</v>
      </c>
      <c r="BT62" s="43">
        <f t="shared" si="10"/>
        <v>183.6768589814956</v>
      </c>
      <c r="BU62" s="43">
        <f t="shared" si="11"/>
        <v>133.21842529835953</v>
      </c>
      <c r="BV62" s="43">
        <f t="shared" si="12"/>
        <v>108.53314034337019</v>
      </c>
      <c r="BW62" s="45">
        <f t="shared" si="13"/>
        <v>106.1037777710561</v>
      </c>
    </row>
    <row r="63" spans="1:75" x14ac:dyDescent="0.25">
      <c r="A63" s="42">
        <v>60</v>
      </c>
      <c r="B63" s="1" t="s">
        <v>298</v>
      </c>
      <c r="C63" s="1" t="s">
        <v>299</v>
      </c>
      <c r="D63" s="43">
        <v>6.3571963176390902</v>
      </c>
      <c r="E63" s="43">
        <v>1.4381424526126401</v>
      </c>
      <c r="F63" s="43">
        <v>0.83436119659594099</v>
      </c>
      <c r="G63" s="43">
        <v>2146.41005967502</v>
      </c>
      <c r="H63" s="43">
        <v>33.418373920005202</v>
      </c>
      <c r="I63" s="43">
        <v>28.595620709323502</v>
      </c>
      <c r="J63" s="43">
        <v>338.08922156547197</v>
      </c>
      <c r="K63" s="43">
        <v>1944.9008363568801</v>
      </c>
      <c r="L63" s="43">
        <v>1953.17599515655</v>
      </c>
      <c r="M63" s="43">
        <v>167056.849382054</v>
      </c>
      <c r="N63" s="43">
        <v>1363.4908657005101</v>
      </c>
      <c r="O63" s="43">
        <v>1399.5721259352099</v>
      </c>
      <c r="P63" s="43">
        <v>120.6467896673</v>
      </c>
      <c r="Q63" s="43">
        <v>2.6439581817661701</v>
      </c>
      <c r="R63" s="43">
        <v>394270.732607649</v>
      </c>
      <c r="S63" s="43">
        <v>389369</v>
      </c>
      <c r="T63" s="43">
        <v>0.63734160926667105</v>
      </c>
      <c r="U63" s="43">
        <v>5.9638531983097902</v>
      </c>
      <c r="V63" s="43">
        <v>6.33996869671995</v>
      </c>
      <c r="W63" s="43">
        <v>13.724963639118499</v>
      </c>
      <c r="X63" s="43">
        <v>183.676857983167</v>
      </c>
      <c r="Y63" s="43">
        <v>85.911714846644998</v>
      </c>
      <c r="Z63" s="43">
        <v>89.146326754821303</v>
      </c>
      <c r="AA63" s="43">
        <v>0.30802366647990598</v>
      </c>
      <c r="AB63" s="43">
        <v>1.5873464765562399</v>
      </c>
      <c r="AC63" s="43">
        <v>9.3422373827600307</v>
      </c>
      <c r="AD63" s="43">
        <v>9.6199967355840492</v>
      </c>
      <c r="AE63" s="43">
        <v>1.5394722034378101</v>
      </c>
      <c r="AF63" s="43">
        <v>2.28781510289858</v>
      </c>
      <c r="AG63" s="43">
        <v>12.642589929785901</v>
      </c>
      <c r="AH63" s="43">
        <v>0.41495622632069301</v>
      </c>
      <c r="AI63" s="43">
        <v>929.89026877962499</v>
      </c>
      <c r="AJ63" s="43">
        <v>58.583361242084699</v>
      </c>
      <c r="AK63" s="43">
        <f t="shared" si="14"/>
        <v>15.872941549683855</v>
      </c>
      <c r="AL63" s="43">
        <v>2.7666887809195502</v>
      </c>
      <c r="AM63" s="43">
        <v>0.43626742383086398</v>
      </c>
      <c r="AN63" s="43">
        <v>0.49902813451422601</v>
      </c>
      <c r="AO63" s="43">
        <v>7.3840105515530996E-2</v>
      </c>
      <c r="AP63" s="43">
        <v>24.146292023767401</v>
      </c>
      <c r="AQ63" s="43">
        <v>1.7558157556392799</v>
      </c>
      <c r="AR63" s="43">
        <v>6.0544193902120096</v>
      </c>
      <c r="AS63" s="43">
        <v>394.452654405987</v>
      </c>
      <c r="AT63" s="43">
        <v>994.441861345142</v>
      </c>
      <c r="AU63" s="43">
        <v>104.553199791995</v>
      </c>
      <c r="AV63" s="43">
        <v>403.36490158879599</v>
      </c>
      <c r="AW63" s="43">
        <v>52.1619262121039</v>
      </c>
      <c r="AX63" s="43">
        <v>10.761909086228901</v>
      </c>
      <c r="AY63" s="43">
        <v>32.609470931384699</v>
      </c>
      <c r="AZ63" s="43">
        <v>2.7252404903877898</v>
      </c>
      <c r="BA63" s="43">
        <v>11.779117359710501</v>
      </c>
      <c r="BB63" s="43">
        <v>1.8635840839841999</v>
      </c>
      <c r="BC63" s="43">
        <v>4.57732522949913</v>
      </c>
      <c r="BD63" s="43">
        <v>0.57250554519324404</v>
      </c>
      <c r="BE63" s="43">
        <v>3.57929313886034</v>
      </c>
      <c r="BF63" s="43">
        <v>0.64175027948778396</v>
      </c>
      <c r="BG63" s="43">
        <v>14.5611678202278</v>
      </c>
      <c r="BH63" s="43">
        <v>14.6192062679094</v>
      </c>
      <c r="BI63" s="43">
        <v>3.7568831728580898</v>
      </c>
      <c r="BJ63" s="44">
        <f t="shared" si="0"/>
        <v>1664.3571915864432</v>
      </c>
      <c r="BK63" s="43">
        <f t="shared" si="1"/>
        <v>1622.2542599431354</v>
      </c>
      <c r="BL63" s="43">
        <f t="shared" si="2"/>
        <v>1126.6508598275325</v>
      </c>
      <c r="BM63" s="43">
        <f t="shared" si="3"/>
        <v>882.63654614616189</v>
      </c>
      <c r="BN63" s="43">
        <f t="shared" si="4"/>
        <v>352.44544737908041</v>
      </c>
      <c r="BO63" s="43">
        <f t="shared" si="5"/>
        <v>191.15291449784903</v>
      </c>
      <c r="BP63" s="43">
        <f t="shared" si="6"/>
        <v>163.86668809741053</v>
      </c>
      <c r="BQ63" s="43">
        <f t="shared" si="7"/>
        <v>75.491426326531567</v>
      </c>
      <c r="BR63" s="43">
        <f t="shared" si="8"/>
        <v>47.882590893132118</v>
      </c>
      <c r="BS63" s="43">
        <f t="shared" si="9"/>
        <v>34.131576629747251</v>
      </c>
      <c r="BT63" s="43">
        <f t="shared" si="10"/>
        <v>28.608282684369563</v>
      </c>
      <c r="BU63" s="43">
        <f t="shared" si="11"/>
        <v>23.178362153572632</v>
      </c>
      <c r="BV63" s="43">
        <f t="shared" si="12"/>
        <v>22.231634402859253</v>
      </c>
      <c r="BW63" s="45">
        <f t="shared" si="13"/>
        <v>26.08740973527577</v>
      </c>
    </row>
    <row r="64" spans="1:75" x14ac:dyDescent="0.25">
      <c r="A64" s="42">
        <v>61</v>
      </c>
      <c r="B64" s="1" t="s">
        <v>300</v>
      </c>
      <c r="C64" s="1" t="s">
        <v>299</v>
      </c>
      <c r="D64" s="43">
        <v>3.2007832545429702</v>
      </c>
      <c r="E64" s="43">
        <v>6.7634615634515303</v>
      </c>
      <c r="F64" s="43">
        <v>4.1045705873960499</v>
      </c>
      <c r="G64" s="43">
        <v>1694.22233302523</v>
      </c>
      <c r="H64" s="43">
        <v>26.893336620247702</v>
      </c>
      <c r="I64" s="43">
        <v>24.809154392088601</v>
      </c>
      <c r="J64" s="43">
        <v>1098.9580718714601</v>
      </c>
      <c r="K64" s="43">
        <v>3939.3000675766598</v>
      </c>
      <c r="L64" s="43">
        <v>5211.92305988316</v>
      </c>
      <c r="M64" s="43">
        <v>178117.598635517</v>
      </c>
      <c r="N64" s="43">
        <v>1009.61299174257</v>
      </c>
      <c r="O64" s="43">
        <v>709.99642980695899</v>
      </c>
      <c r="P64" s="43">
        <v>192.26724095008299</v>
      </c>
      <c r="Q64" s="43">
        <v>5.2383082412052699</v>
      </c>
      <c r="R64" s="43">
        <v>399425.81927280797</v>
      </c>
      <c r="S64" s="43">
        <v>389369</v>
      </c>
      <c r="T64" s="43">
        <v>0.58832108655506199</v>
      </c>
      <c r="U64" s="43">
        <v>3.9979789763070102</v>
      </c>
      <c r="V64" s="43">
        <v>0.91256276786626001</v>
      </c>
      <c r="W64" s="43">
        <v>10.3013943362491</v>
      </c>
      <c r="X64" s="43">
        <v>347.23735538791698</v>
      </c>
      <c r="Y64" s="43">
        <v>49.334592819179399</v>
      </c>
      <c r="Z64" s="43">
        <v>66.565569640723893</v>
      </c>
      <c r="AA64" s="43">
        <v>0.140848729369279</v>
      </c>
      <c r="AB64" s="43">
        <v>1.7745794493099301</v>
      </c>
      <c r="AC64" s="43">
        <v>7.61629903822306</v>
      </c>
      <c r="AD64" s="43">
        <v>6.5399220799378099</v>
      </c>
      <c r="AE64" s="43">
        <v>4.6746008933275496</v>
      </c>
      <c r="AF64" s="43">
        <v>2.86601156762441</v>
      </c>
      <c r="AG64" s="43">
        <v>13.258739062330299</v>
      </c>
      <c r="AH64" s="43">
        <v>0.26196952003914997</v>
      </c>
      <c r="AI64" s="43">
        <v>830.35884877815704</v>
      </c>
      <c r="AJ64" s="43">
        <v>125.17511217687699</v>
      </c>
      <c r="AK64" s="43">
        <f t="shared" si="14"/>
        <v>6.6335778281934328</v>
      </c>
      <c r="AL64" s="43">
        <v>1.73382134072807</v>
      </c>
      <c r="AM64" s="43">
        <v>1.0434488408375799</v>
      </c>
      <c r="AN64" s="43">
        <v>1.4337026849713801</v>
      </c>
      <c r="AO64" s="43">
        <v>0.166030922623052</v>
      </c>
      <c r="AP64" s="43">
        <v>65.994949677467901</v>
      </c>
      <c r="AQ64" s="43">
        <v>1.84018786496896</v>
      </c>
      <c r="AR64" s="43">
        <v>13.3150790309709</v>
      </c>
      <c r="AS64" s="43">
        <v>1222.7583004332901</v>
      </c>
      <c r="AT64" s="43">
        <v>2651.8145898406101</v>
      </c>
      <c r="AU64" s="43">
        <v>278.07689284321799</v>
      </c>
      <c r="AV64" s="43">
        <v>1017.6099481093499</v>
      </c>
      <c r="AW64" s="43">
        <v>121.79573584607201</v>
      </c>
      <c r="AX64" s="43">
        <v>23.650063252036698</v>
      </c>
      <c r="AY64" s="43">
        <v>71.064807159655302</v>
      </c>
      <c r="AZ64" s="43">
        <v>6.0456336815988996</v>
      </c>
      <c r="BA64" s="43">
        <v>24.1007917648332</v>
      </c>
      <c r="BB64" s="43">
        <v>4.20941624196647</v>
      </c>
      <c r="BC64" s="43">
        <v>10.267893477110499</v>
      </c>
      <c r="BD64" s="43">
        <v>1.28292445127279</v>
      </c>
      <c r="BE64" s="43">
        <v>8.4226045568256893</v>
      </c>
      <c r="BF64" s="43">
        <v>1.3447266066763801</v>
      </c>
      <c r="BG64" s="43">
        <v>23.8505275508343</v>
      </c>
      <c r="BH64" s="43">
        <v>36.846014162100502</v>
      </c>
      <c r="BI64" s="43">
        <v>7.5892655019622399</v>
      </c>
      <c r="BJ64" s="44">
        <f t="shared" si="0"/>
        <v>5159.3177233472161</v>
      </c>
      <c r="BK64" s="43">
        <f t="shared" si="1"/>
        <v>4325.9618105067048</v>
      </c>
      <c r="BL64" s="43">
        <f t="shared" si="2"/>
        <v>2996.5182418450217</v>
      </c>
      <c r="BM64" s="43">
        <f t="shared" si="3"/>
        <v>2226.7176107425598</v>
      </c>
      <c r="BN64" s="43">
        <f t="shared" si="4"/>
        <v>822.9441611221082</v>
      </c>
      <c r="BO64" s="43">
        <f t="shared" si="5"/>
        <v>420.07217143937294</v>
      </c>
      <c r="BP64" s="43">
        <f t="shared" si="6"/>
        <v>357.10958371686081</v>
      </c>
      <c r="BQ64" s="43">
        <f t="shared" si="7"/>
        <v>167.46907705260111</v>
      </c>
      <c r="BR64" s="43">
        <f t="shared" si="8"/>
        <v>97.970698231029274</v>
      </c>
      <c r="BS64" s="43">
        <f t="shared" si="9"/>
        <v>77.095535567151458</v>
      </c>
      <c r="BT64" s="43">
        <f t="shared" si="10"/>
        <v>64.17433423194062</v>
      </c>
      <c r="BU64" s="43">
        <f t="shared" si="11"/>
        <v>51.940261185133195</v>
      </c>
      <c r="BV64" s="43">
        <f t="shared" si="12"/>
        <v>52.314314017550863</v>
      </c>
      <c r="BW64" s="45">
        <f t="shared" si="13"/>
        <v>54.663683198226835</v>
      </c>
    </row>
    <row r="65" spans="1:75" x14ac:dyDescent="0.25">
      <c r="A65" s="42">
        <v>62</v>
      </c>
      <c r="B65" s="1" t="s">
        <v>301</v>
      </c>
      <c r="C65" s="1" t="s">
        <v>299</v>
      </c>
      <c r="D65" s="43">
        <v>7.26919241153655</v>
      </c>
      <c r="E65" s="43">
        <v>3.5554110549770099</v>
      </c>
      <c r="F65" s="43">
        <v>3.1536623968563302</v>
      </c>
      <c r="G65" s="43">
        <v>2010.97421935376</v>
      </c>
      <c r="H65" s="43">
        <v>69.381306085407104</v>
      </c>
      <c r="I65" s="43">
        <v>51.631071846176802</v>
      </c>
      <c r="J65" s="43">
        <v>1044.8569144928999</v>
      </c>
      <c r="K65" s="43">
        <v>2800.3583016769198</v>
      </c>
      <c r="L65" s="43">
        <v>2913.6099483295302</v>
      </c>
      <c r="M65" s="43">
        <v>163164.45628193</v>
      </c>
      <c r="N65" s="43">
        <v>1159.97602978327</v>
      </c>
      <c r="O65" s="43">
        <v>1207.27704832326</v>
      </c>
      <c r="P65" s="43">
        <v>114.013400372264</v>
      </c>
      <c r="Q65" s="43">
        <v>4.0164602539833201</v>
      </c>
      <c r="R65" s="43">
        <v>393886.11785233102</v>
      </c>
      <c r="S65" s="43">
        <v>389369</v>
      </c>
      <c r="T65" s="43">
        <v>0.63555006463762498</v>
      </c>
      <c r="U65" s="43">
        <v>13.765754723808501</v>
      </c>
      <c r="V65" s="43">
        <v>12.618628572297601</v>
      </c>
      <c r="W65" s="43">
        <v>8.1835192797923408</v>
      </c>
      <c r="X65" s="43">
        <v>199.58552486645999</v>
      </c>
      <c r="Y65" s="43">
        <v>252.47857307894</v>
      </c>
      <c r="Z65" s="43">
        <v>189.03677154181699</v>
      </c>
      <c r="AA65" s="43">
        <v>1.0681290573929501</v>
      </c>
      <c r="AB65" s="43">
        <v>0.29276695586776502</v>
      </c>
      <c r="AC65" s="43">
        <v>21.633115551878301</v>
      </c>
      <c r="AD65" s="43">
        <v>20.766433945995001</v>
      </c>
      <c r="AE65" s="43">
        <v>2.9674681629993902</v>
      </c>
      <c r="AF65" s="43">
        <v>2.5556674243503799</v>
      </c>
      <c r="AG65" s="43">
        <v>18.723160926687601</v>
      </c>
      <c r="AH65" s="43">
        <v>0.182515109255386</v>
      </c>
      <c r="AI65" s="43">
        <v>986.34840252382696</v>
      </c>
      <c r="AJ65" s="43">
        <v>78.2325919506183</v>
      </c>
      <c r="AK65" s="43">
        <f t="shared" si="14"/>
        <v>12.607896247978417</v>
      </c>
      <c r="AL65" s="43">
        <v>9.3195934412408405</v>
      </c>
      <c r="AM65" s="43">
        <v>0.24933811995893099</v>
      </c>
      <c r="AN65" s="43">
        <v>0.25295402708359199</v>
      </c>
      <c r="AO65" s="43">
        <v>2.5571725861860999E-2</v>
      </c>
      <c r="AP65" s="43">
        <v>50.130859179005697</v>
      </c>
      <c r="AQ65" s="43">
        <v>9.8366928219115994</v>
      </c>
      <c r="AR65" s="43">
        <v>16.4606261875904</v>
      </c>
      <c r="AS65" s="43">
        <v>774.83735589344997</v>
      </c>
      <c r="AT65" s="43">
        <v>1645.38719420595</v>
      </c>
      <c r="AU65" s="43">
        <v>163.910961803128</v>
      </c>
      <c r="AV65" s="43">
        <v>579.24404754309398</v>
      </c>
      <c r="AW65" s="43">
        <v>64.756195958560795</v>
      </c>
      <c r="AX65" s="43">
        <v>13.212112291732099</v>
      </c>
      <c r="AY65" s="43">
        <v>39.4862589723665</v>
      </c>
      <c r="AZ65" s="43">
        <v>3.07747520471115</v>
      </c>
      <c r="BA65" s="43">
        <v>13.2020851809643</v>
      </c>
      <c r="BB65" s="43">
        <v>2.1524328267086901</v>
      </c>
      <c r="BC65" s="43">
        <v>5.62293261880603</v>
      </c>
      <c r="BD65" s="43">
        <v>0.71901865728641601</v>
      </c>
      <c r="BE65" s="43">
        <v>4.4262800834986997</v>
      </c>
      <c r="BF65" s="43">
        <v>0.86315168673729104</v>
      </c>
      <c r="BG65" s="43">
        <v>23.147571485017501</v>
      </c>
      <c r="BH65" s="43">
        <v>36.360394486282701</v>
      </c>
      <c r="BI65" s="43">
        <v>7.5494906971987898</v>
      </c>
      <c r="BJ65" s="44">
        <f t="shared" si="0"/>
        <v>3269.3559320398736</v>
      </c>
      <c r="BK65" s="43">
        <f t="shared" si="1"/>
        <v>2684.1552923424961</v>
      </c>
      <c r="BL65" s="43">
        <f t="shared" si="2"/>
        <v>1766.2819159819828</v>
      </c>
      <c r="BM65" s="43">
        <f t="shared" si="3"/>
        <v>1267.4924453897024</v>
      </c>
      <c r="BN65" s="43">
        <f t="shared" si="4"/>
        <v>437.54186458487027</v>
      </c>
      <c r="BO65" s="43">
        <f t="shared" si="5"/>
        <v>234.67339772170689</v>
      </c>
      <c r="BP65" s="43">
        <f t="shared" si="6"/>
        <v>198.42341192143968</v>
      </c>
      <c r="BQ65" s="43">
        <f t="shared" si="7"/>
        <v>85.248620629117724</v>
      </c>
      <c r="BR65" s="43">
        <f t="shared" si="8"/>
        <v>53.667012930749188</v>
      </c>
      <c r="BS65" s="43">
        <f t="shared" si="9"/>
        <v>39.421846643016302</v>
      </c>
      <c r="BT65" s="43">
        <f t="shared" si="10"/>
        <v>35.14332886753769</v>
      </c>
      <c r="BU65" s="43">
        <f t="shared" si="11"/>
        <v>29.110067096616032</v>
      </c>
      <c r="BV65" s="43">
        <f t="shared" si="12"/>
        <v>27.49242287887391</v>
      </c>
      <c r="BW65" s="45">
        <f t="shared" si="13"/>
        <v>35.087466940540288</v>
      </c>
    </row>
    <row r="66" spans="1:75" x14ac:dyDescent="0.25">
      <c r="A66" s="42">
        <v>63</v>
      </c>
      <c r="B66" s="1" t="s">
        <v>302</v>
      </c>
      <c r="C66" s="1" t="s">
        <v>299</v>
      </c>
      <c r="D66" s="43">
        <v>2.7128341381673899</v>
      </c>
      <c r="E66" s="43">
        <v>1.3270092593604501</v>
      </c>
      <c r="F66" s="43">
        <v>0.81678759601269602</v>
      </c>
      <c r="G66" s="43">
        <v>1321.8334792471301</v>
      </c>
      <c r="H66" s="43">
        <v>18.1213733042322</v>
      </c>
      <c r="I66" s="43">
        <v>11.371936462556199</v>
      </c>
      <c r="J66" s="43">
        <v>156.42096577567901</v>
      </c>
      <c r="K66" s="43">
        <v>3251.3608547958102</v>
      </c>
      <c r="L66" s="43">
        <v>2406.0376557490499</v>
      </c>
      <c r="M66" s="43">
        <v>166600.75164331999</v>
      </c>
      <c r="N66" s="43">
        <v>1210.6413141225901</v>
      </c>
      <c r="O66" s="43">
        <v>1078.82906002751</v>
      </c>
      <c r="P66" s="43">
        <v>128.32890180308101</v>
      </c>
      <c r="Q66" s="43">
        <v>-0.59688091378265495</v>
      </c>
      <c r="R66" s="43">
        <v>414557.76280911401</v>
      </c>
      <c r="S66" s="43">
        <v>389369</v>
      </c>
      <c r="T66" s="43">
        <v>0.51779391202574598</v>
      </c>
      <c r="U66" s="43">
        <v>2.08563509239</v>
      </c>
      <c r="V66" s="43">
        <v>0.57691834735673297</v>
      </c>
      <c r="W66" s="43">
        <v>20.4916900000696</v>
      </c>
      <c r="X66" s="43">
        <v>279.44211350001802</v>
      </c>
      <c r="Y66" s="43">
        <v>41.586006045268</v>
      </c>
      <c r="Z66" s="43">
        <v>68.518663462062605</v>
      </c>
      <c r="AA66" s="43">
        <v>0.10327326344646701</v>
      </c>
      <c r="AB66" s="43">
        <v>6.7435619617438006E-2</v>
      </c>
      <c r="AC66" s="43">
        <v>3.9598476117415999</v>
      </c>
      <c r="AD66" s="43">
        <v>4.03826640237288</v>
      </c>
      <c r="AE66" s="43">
        <v>1.1805825809788599</v>
      </c>
      <c r="AF66" s="43">
        <v>0.94154809560781105</v>
      </c>
      <c r="AG66" s="43">
        <v>15.265173743651699</v>
      </c>
      <c r="AH66" s="43">
        <v>-0.219991170937547</v>
      </c>
      <c r="AI66" s="43">
        <v>1126.39985570727</v>
      </c>
      <c r="AJ66" s="43">
        <v>116.818265723293</v>
      </c>
      <c r="AK66" s="43">
        <f t="shared" si="14"/>
        <v>9.6423264695212083</v>
      </c>
      <c r="AL66" s="43">
        <v>2.7276776100212001</v>
      </c>
      <c r="AM66" s="43">
        <v>0.110568691348327</v>
      </c>
      <c r="AN66" s="43">
        <v>9.2671960064201003E-2</v>
      </c>
      <c r="AO66" s="43">
        <v>5.8853322020826E-2</v>
      </c>
      <c r="AP66" s="43">
        <v>54.241602420480397</v>
      </c>
      <c r="AQ66" s="43">
        <v>0.373662517139906</v>
      </c>
      <c r="AR66" s="43">
        <v>10.899169264571601</v>
      </c>
      <c r="AS66" s="43">
        <v>1031.9774822019299</v>
      </c>
      <c r="AT66" s="43">
        <v>2333.48217271558</v>
      </c>
      <c r="AU66" s="43">
        <v>230.08511155006499</v>
      </c>
      <c r="AV66" s="43">
        <v>839.70187628656299</v>
      </c>
      <c r="AW66" s="43">
        <v>99.6913362903544</v>
      </c>
      <c r="AX66" s="43">
        <v>21.073403124147699</v>
      </c>
      <c r="AY66" s="43">
        <v>60.478420874773903</v>
      </c>
      <c r="AZ66" s="43">
        <v>4.7518957153896597</v>
      </c>
      <c r="BA66" s="43">
        <v>21.631538440569201</v>
      </c>
      <c r="BB66" s="43">
        <v>3.6591350915924901</v>
      </c>
      <c r="BC66" s="43">
        <v>8.5156428900434307</v>
      </c>
      <c r="BD66" s="43">
        <v>1.1011254487636399</v>
      </c>
      <c r="BE66" s="43">
        <v>7.6016576527642101</v>
      </c>
      <c r="BF66" s="43">
        <v>1.37360445602616</v>
      </c>
      <c r="BG66" s="43">
        <v>20.920220624194599</v>
      </c>
      <c r="BH66" s="43">
        <v>35.685999882835198</v>
      </c>
      <c r="BI66" s="43">
        <v>9.6673861672146195</v>
      </c>
      <c r="BJ66" s="44">
        <f t="shared" si="0"/>
        <v>4354.3353679406328</v>
      </c>
      <c r="BK66" s="43">
        <f t="shared" si="1"/>
        <v>3806.6593355882219</v>
      </c>
      <c r="BL66" s="43">
        <f t="shared" si="2"/>
        <v>2479.3654261860452</v>
      </c>
      <c r="BM66" s="43">
        <f t="shared" si="3"/>
        <v>1837.4220487670962</v>
      </c>
      <c r="BN66" s="43">
        <f t="shared" si="4"/>
        <v>673.59011006996218</v>
      </c>
      <c r="BO66" s="43">
        <f t="shared" si="5"/>
        <v>374.30556170777442</v>
      </c>
      <c r="BP66" s="43">
        <f t="shared" si="6"/>
        <v>303.91166268730603</v>
      </c>
      <c r="BQ66" s="43">
        <f t="shared" si="7"/>
        <v>131.63146026010136</v>
      </c>
      <c r="BR66" s="43">
        <f t="shared" si="8"/>
        <v>87.93308309174472</v>
      </c>
      <c r="BS66" s="43">
        <f t="shared" si="9"/>
        <v>67.017126219642677</v>
      </c>
      <c r="BT66" s="43">
        <f t="shared" si="10"/>
        <v>53.222768062771443</v>
      </c>
      <c r="BU66" s="43">
        <f t="shared" si="11"/>
        <v>44.579977682738459</v>
      </c>
      <c r="BV66" s="43">
        <f t="shared" si="12"/>
        <v>47.215264924001303</v>
      </c>
      <c r="BW66" s="45">
        <f t="shared" si="13"/>
        <v>55.837579513258532</v>
      </c>
    </row>
    <row r="67" spans="1:75" x14ac:dyDescent="0.25">
      <c r="A67" s="42">
        <v>64</v>
      </c>
      <c r="B67" s="1" t="s">
        <v>303</v>
      </c>
      <c r="C67" s="1" t="s">
        <v>299</v>
      </c>
      <c r="D67" s="43">
        <v>3.7723265595562099</v>
      </c>
      <c r="E67" s="43">
        <v>4.0050977798175396</v>
      </c>
      <c r="F67" s="43">
        <v>2.9584132810405399</v>
      </c>
      <c r="G67" s="43">
        <v>1143.8760617814401</v>
      </c>
      <c r="H67" s="43">
        <v>47.406279561295001</v>
      </c>
      <c r="I67" s="43">
        <v>37.316017941435</v>
      </c>
      <c r="J67" s="43">
        <v>80.585241943128693</v>
      </c>
      <c r="K67" s="43">
        <v>962.39943884760999</v>
      </c>
      <c r="L67" s="43">
        <v>1056.84856879068</v>
      </c>
      <c r="M67" s="43">
        <v>170010.11227038299</v>
      </c>
      <c r="N67" s="43">
        <v>856.99350770446802</v>
      </c>
      <c r="O67" s="43">
        <v>697.01490038197596</v>
      </c>
      <c r="P67" s="43">
        <v>75.700837059918996</v>
      </c>
      <c r="Q67" s="43">
        <v>1.39643877479191</v>
      </c>
      <c r="R67" s="43">
        <v>412036.81182827702</v>
      </c>
      <c r="S67" s="43">
        <v>389369</v>
      </c>
      <c r="T67" s="43">
        <v>0.50739701769786805</v>
      </c>
      <c r="U67" s="43">
        <v>2.63116839595533</v>
      </c>
      <c r="V67" s="43">
        <v>0.52989597441095904</v>
      </c>
      <c r="W67" s="43">
        <v>6.2694019532612701</v>
      </c>
      <c r="X67" s="43">
        <v>225.162125588224</v>
      </c>
      <c r="Y67" s="43">
        <v>34.911258029629202</v>
      </c>
      <c r="Z67" s="43">
        <v>65.704917634819694</v>
      </c>
      <c r="AA67" s="43">
        <v>0.19100229663959301</v>
      </c>
      <c r="AB67" s="43">
        <v>5.791865865622E-2</v>
      </c>
      <c r="AC67" s="43">
        <v>3.4126757428866199</v>
      </c>
      <c r="AD67" s="43">
        <v>3.2217414913214699</v>
      </c>
      <c r="AE67" s="43">
        <v>0.54997256700455299</v>
      </c>
      <c r="AF67" s="43">
        <v>1.11669743439058</v>
      </c>
      <c r="AG67" s="43">
        <v>20.585685652674801</v>
      </c>
      <c r="AH67" s="43">
        <v>-9.0655017828115997E-2</v>
      </c>
      <c r="AI67" s="43">
        <v>935.87869110939596</v>
      </c>
      <c r="AJ67" s="43">
        <v>62.257116053127703</v>
      </c>
      <c r="AK67" s="43">
        <f t="shared" si="14"/>
        <v>15.032477416890865</v>
      </c>
      <c r="AL67" s="43">
        <v>1.7789281362062199</v>
      </c>
      <c r="AM67" s="43">
        <v>0.18429078599576501</v>
      </c>
      <c r="AN67" s="43">
        <v>0.23848259177533199</v>
      </c>
      <c r="AO67" s="43">
        <v>3.0191478766960999E-2</v>
      </c>
      <c r="AP67" s="43">
        <v>29.2803106395695</v>
      </c>
      <c r="AQ67" s="43">
        <v>0.25968119150991698</v>
      </c>
      <c r="AR67" s="43">
        <v>5.2896468409862401</v>
      </c>
      <c r="AS67" s="43">
        <v>451.81719186531501</v>
      </c>
      <c r="AT67" s="43">
        <v>1118.21997738358</v>
      </c>
      <c r="AU67" s="43">
        <v>131.67942124171699</v>
      </c>
      <c r="AV67" s="43">
        <v>526.21610083205803</v>
      </c>
      <c r="AW67" s="43">
        <v>71.086927425192499</v>
      </c>
      <c r="AX67" s="43">
        <v>11.3477699931081</v>
      </c>
      <c r="AY67" s="43">
        <v>43.500215422388202</v>
      </c>
      <c r="AZ67" s="43">
        <v>3.5662069617369001</v>
      </c>
      <c r="BA67" s="43">
        <v>14.770274036373101</v>
      </c>
      <c r="BB67" s="43">
        <v>2.1505118727970101</v>
      </c>
      <c r="BC67" s="43">
        <v>5.1401925140081604</v>
      </c>
      <c r="BD67" s="43">
        <v>0.58428549730829404</v>
      </c>
      <c r="BE67" s="43">
        <v>3.5154736349807201</v>
      </c>
      <c r="BF67" s="43">
        <v>0.46926600727333001</v>
      </c>
      <c r="BG67" s="43">
        <v>16.3114549313898</v>
      </c>
      <c r="BH67" s="43">
        <v>15.0291243607083</v>
      </c>
      <c r="BI67" s="43">
        <v>6.7620666077221001</v>
      </c>
      <c r="BJ67" s="44">
        <f t="shared" si="0"/>
        <v>1906.4016534401478</v>
      </c>
      <c r="BK67" s="43">
        <f t="shared" si="1"/>
        <v>1824.1761458133444</v>
      </c>
      <c r="BL67" s="43">
        <f t="shared" si="2"/>
        <v>1418.9592806219505</v>
      </c>
      <c r="BM67" s="43">
        <f t="shared" si="3"/>
        <v>1151.4575510548316</v>
      </c>
      <c r="BN67" s="43">
        <f t="shared" si="4"/>
        <v>480.31707719724665</v>
      </c>
      <c r="BO67" s="43">
        <f t="shared" si="5"/>
        <v>201.55896968220426</v>
      </c>
      <c r="BP67" s="43">
        <f t="shared" si="6"/>
        <v>218.59404734868443</v>
      </c>
      <c r="BQ67" s="43">
        <f t="shared" si="7"/>
        <v>98.786896447005546</v>
      </c>
      <c r="BR67" s="43">
        <f t="shared" si="8"/>
        <v>60.041764375500414</v>
      </c>
      <c r="BS67" s="43">
        <f t="shared" si="9"/>
        <v>39.386664336941571</v>
      </c>
      <c r="BT67" s="43">
        <f t="shared" si="10"/>
        <v>32.126203212551005</v>
      </c>
      <c r="BU67" s="43">
        <f t="shared" si="11"/>
        <v>23.655283291833769</v>
      </c>
      <c r="BV67" s="43">
        <f t="shared" si="12"/>
        <v>21.835239968824347</v>
      </c>
      <c r="BW67" s="45">
        <f t="shared" si="13"/>
        <v>19.075853954200408</v>
      </c>
    </row>
    <row r="68" spans="1:75" x14ac:dyDescent="0.25">
      <c r="A68" s="42">
        <v>65</v>
      </c>
      <c r="B68" s="1" t="s">
        <v>304</v>
      </c>
      <c r="C68" s="1" t="s">
        <v>299</v>
      </c>
      <c r="D68" s="43">
        <v>2.7701024937805299</v>
      </c>
      <c r="E68" s="43">
        <v>1.35843408578791</v>
      </c>
      <c r="F68" s="43">
        <v>1.0247945508273499</v>
      </c>
      <c r="G68" s="43">
        <v>1961.6678020224599</v>
      </c>
      <c r="H68" s="43">
        <v>76.4301459282172</v>
      </c>
      <c r="I68" s="43">
        <v>69.035005029552096</v>
      </c>
      <c r="J68" s="43">
        <v>1759.6054503007001</v>
      </c>
      <c r="K68" s="43">
        <v>2926.6522642558698</v>
      </c>
      <c r="L68" s="43">
        <v>3187.6243693777301</v>
      </c>
      <c r="M68" s="43">
        <v>180248.67266485299</v>
      </c>
      <c r="N68" s="43">
        <v>1099.7459839887799</v>
      </c>
      <c r="O68" s="43">
        <v>1058.48353668594</v>
      </c>
      <c r="P68" s="43">
        <v>90.060816074006198</v>
      </c>
      <c r="Q68" s="43">
        <v>7.14590211465985</v>
      </c>
      <c r="R68" s="43">
        <v>399766.56989302399</v>
      </c>
      <c r="S68" s="43">
        <v>389369</v>
      </c>
      <c r="T68" s="43">
        <v>0.93269694427846395</v>
      </c>
      <c r="U68" s="43">
        <v>26.981951688690799</v>
      </c>
      <c r="V68" s="43">
        <v>29.249669990643199</v>
      </c>
      <c r="W68" s="43">
        <v>15.658425379657</v>
      </c>
      <c r="X68" s="43">
        <v>429.59681284561498</v>
      </c>
      <c r="Y68" s="43">
        <v>928.21894564650199</v>
      </c>
      <c r="Z68" s="43">
        <v>570.98439661200496</v>
      </c>
      <c r="AA68" s="43">
        <v>0.84111198179597801</v>
      </c>
      <c r="AB68" s="43">
        <v>4.4306797657183603</v>
      </c>
      <c r="AC68" s="43">
        <v>11.4961590834936</v>
      </c>
      <c r="AD68" s="43">
        <v>10.615753330103299</v>
      </c>
      <c r="AE68" s="43">
        <v>3.4369710945043201</v>
      </c>
      <c r="AF68" s="43">
        <v>6.49704543105097</v>
      </c>
      <c r="AG68" s="43">
        <v>10.363934953554301</v>
      </c>
      <c r="AH68" s="43">
        <v>5.9643508311410999E-2</v>
      </c>
      <c r="AI68" s="43">
        <v>1074.20564566555</v>
      </c>
      <c r="AJ68" s="43">
        <v>140.593373538371</v>
      </c>
      <c r="AK68" s="43">
        <f t="shared" si="14"/>
        <v>7.6405140486395391</v>
      </c>
      <c r="AL68" s="43">
        <v>30.446314296149499</v>
      </c>
      <c r="AM68" s="43">
        <v>0.47604812863502</v>
      </c>
      <c r="AN68" s="43">
        <v>0.367637788509527</v>
      </c>
      <c r="AO68" s="43">
        <v>5.4957409508177998E-2</v>
      </c>
      <c r="AP68" s="43">
        <v>83.1736191901132</v>
      </c>
      <c r="AQ68" s="43">
        <v>12.533808732118599</v>
      </c>
      <c r="AR68" s="43">
        <v>25.797443052361899</v>
      </c>
      <c r="AS68" s="43">
        <v>1273.4920999170799</v>
      </c>
      <c r="AT68" s="43">
        <v>2946.2782532088399</v>
      </c>
      <c r="AU68" s="43">
        <v>317.35116048073098</v>
      </c>
      <c r="AV68" s="43">
        <v>1209.3448872747699</v>
      </c>
      <c r="AW68" s="43">
        <v>155.318837488903</v>
      </c>
      <c r="AX68" s="43">
        <v>26.428516219821098</v>
      </c>
      <c r="AY68" s="43">
        <v>91.022194058269704</v>
      </c>
      <c r="AZ68" s="43">
        <v>7.3306061332555998</v>
      </c>
      <c r="BA68" s="43">
        <v>31.129366571971801</v>
      </c>
      <c r="BB68" s="43">
        <v>4.6663658177272804</v>
      </c>
      <c r="BC68" s="43">
        <v>10.553852845983799</v>
      </c>
      <c r="BD68" s="43">
        <v>1.1424052552963699</v>
      </c>
      <c r="BE68" s="43">
        <v>6.8506965932135602</v>
      </c>
      <c r="BF68" s="43">
        <v>1.05488949426838</v>
      </c>
      <c r="BG68" s="43">
        <v>22.154263411173702</v>
      </c>
      <c r="BH68" s="43">
        <v>43.963509848580003</v>
      </c>
      <c r="BI68" s="43">
        <v>4.15737722480862</v>
      </c>
      <c r="BJ68" s="44">
        <f t="shared" ref="BJ68:BJ131" si="15">AS68/0.237</f>
        <v>5373.3843878357802</v>
      </c>
      <c r="BK68" s="43">
        <f t="shared" ref="BK68:BK131" si="16">AT68/0.613</f>
        <v>4806.3266773390542</v>
      </c>
      <c r="BL68" s="43">
        <f t="shared" ref="BL68:BL131" si="17">AU68/0.0928</f>
        <v>3419.7323327664981</v>
      </c>
      <c r="BM68" s="43">
        <f t="shared" ref="BM68:BM131" si="18">AV68/0.457</f>
        <v>2646.2688999447919</v>
      </c>
      <c r="BN68" s="43">
        <f t="shared" ref="BN68:BN131" si="19">AW68/0.148</f>
        <v>1049.4516046547501</v>
      </c>
      <c r="BO68" s="43">
        <f t="shared" ref="BO68:BO131" si="20">AX68/0.0563</f>
        <v>469.42302344264829</v>
      </c>
      <c r="BP68" s="43">
        <f t="shared" ref="BP68:BP131" si="21">AY68/0.199</f>
        <v>457.39796009180753</v>
      </c>
      <c r="BQ68" s="43">
        <f t="shared" ref="BQ68:BQ131" si="22">AZ68/0.0361</f>
        <v>203.06388180763435</v>
      </c>
      <c r="BR68" s="43">
        <f t="shared" ref="BR68:BR131" si="23">BA68/0.246</f>
        <v>126.54214053647074</v>
      </c>
      <c r="BS68" s="43">
        <f t="shared" ref="BS68:BS131" si="24">BB68/0.0546</f>
        <v>85.464575416250554</v>
      </c>
      <c r="BT68" s="43">
        <f t="shared" ref="BT68:BT131" si="25">BC68/0.16</f>
        <v>65.961580287398746</v>
      </c>
      <c r="BU68" s="43">
        <f t="shared" ref="BU68:BU131" si="26">BD68/0.0247</f>
        <v>46.251224910784209</v>
      </c>
      <c r="BV68" s="43">
        <f t="shared" ref="BV68:BV131" si="27">BE68/0.161</f>
        <v>42.550910516854408</v>
      </c>
      <c r="BW68" s="45">
        <f t="shared" ref="BW68:BW131" si="28">BF68/0.0246</f>
        <v>42.881686758877237</v>
      </c>
    </row>
    <row r="69" spans="1:75" x14ac:dyDescent="0.25">
      <c r="A69" s="42">
        <v>66</v>
      </c>
      <c r="B69" s="1" t="s">
        <v>305</v>
      </c>
      <c r="C69" s="1" t="s">
        <v>299</v>
      </c>
      <c r="D69" s="43">
        <v>6.5912597246422298</v>
      </c>
      <c r="E69" s="43">
        <v>-0.51273596988332704</v>
      </c>
      <c r="F69" s="43">
        <v>1.95787694000891</v>
      </c>
      <c r="G69" s="43">
        <v>2007.9852852404499</v>
      </c>
      <c r="H69" s="43">
        <v>12.555375551447501</v>
      </c>
      <c r="I69" s="43">
        <v>8.2851339654615508</v>
      </c>
      <c r="J69" s="43">
        <v>522.77283492132699</v>
      </c>
      <c r="K69" s="43">
        <v>2931.8057378497001</v>
      </c>
      <c r="L69" s="43">
        <v>2893.3002498916699</v>
      </c>
      <c r="M69" s="43">
        <v>170908.18449267899</v>
      </c>
      <c r="N69" s="43">
        <v>901.28110239136902</v>
      </c>
      <c r="O69" s="43">
        <v>1210.3026738229</v>
      </c>
      <c r="P69" s="43">
        <v>147.52447505001999</v>
      </c>
      <c r="Q69" s="43">
        <v>0.79310826150880898</v>
      </c>
      <c r="R69" s="43">
        <v>392055.80406883301</v>
      </c>
      <c r="S69" s="43">
        <v>389369</v>
      </c>
      <c r="T69" s="43">
        <v>0.71094127393976503</v>
      </c>
      <c r="U69" s="43">
        <v>4.2786778131852099</v>
      </c>
      <c r="V69" s="43">
        <v>4.59255406402385</v>
      </c>
      <c r="W69" s="43">
        <v>7.6593856146938801</v>
      </c>
      <c r="X69" s="43">
        <v>198.66409135142999</v>
      </c>
      <c r="Y69" s="43">
        <v>21.9102070919498</v>
      </c>
      <c r="Z69" s="43">
        <v>54.018983493482502</v>
      </c>
      <c r="AA69" s="43">
        <v>9.8203305449940007E-2</v>
      </c>
      <c r="AB69" s="43">
        <v>1.02223017149299</v>
      </c>
      <c r="AC69" s="43">
        <v>4.3948479832566099</v>
      </c>
      <c r="AD69" s="43">
        <v>5.2076475212863302</v>
      </c>
      <c r="AE69" s="43">
        <v>1.0418211900482801</v>
      </c>
      <c r="AF69" s="43">
        <v>0.15245260016514101</v>
      </c>
      <c r="AG69" s="43">
        <v>22.366597009906901</v>
      </c>
      <c r="AH69" s="43">
        <v>0.19366841768923199</v>
      </c>
      <c r="AI69" s="43">
        <v>932.29860505271097</v>
      </c>
      <c r="AJ69" s="43">
        <v>73.751296909562299</v>
      </c>
      <c r="AK69" s="43">
        <f t="shared" ref="AK69:AK132" si="29">AI69/AJ69</f>
        <v>12.641114720951203</v>
      </c>
      <c r="AL69" s="43">
        <v>6.93869356285383</v>
      </c>
      <c r="AM69" s="43">
        <v>0.34382820692556798</v>
      </c>
      <c r="AN69" s="43">
        <v>0.183729110971766</v>
      </c>
      <c r="AO69" s="43">
        <v>0.107676722028008</v>
      </c>
      <c r="AP69" s="43">
        <v>36.258094561271299</v>
      </c>
      <c r="AQ69" s="43">
        <v>0.397587845408505</v>
      </c>
      <c r="AR69" s="43">
        <v>7.2797261480250599</v>
      </c>
      <c r="AS69" s="43">
        <v>723.71638840406399</v>
      </c>
      <c r="AT69" s="43">
        <v>1609.87347283958</v>
      </c>
      <c r="AU69" s="43">
        <v>160.44445045116399</v>
      </c>
      <c r="AV69" s="43">
        <v>580.04500553824801</v>
      </c>
      <c r="AW69" s="43">
        <v>64.313680545259004</v>
      </c>
      <c r="AX69" s="43">
        <v>14.030399011036399</v>
      </c>
      <c r="AY69" s="43">
        <v>42.094780393458599</v>
      </c>
      <c r="AZ69" s="43">
        <v>3.1115898022544699</v>
      </c>
      <c r="BA69" s="43">
        <v>13.4152458984652</v>
      </c>
      <c r="BB69" s="43">
        <v>2.3666204998257601</v>
      </c>
      <c r="BC69" s="43">
        <v>5.5937511594733502</v>
      </c>
      <c r="BD69" s="43">
        <v>0.72299135085200905</v>
      </c>
      <c r="BE69" s="43">
        <v>5.2812368454192002</v>
      </c>
      <c r="BF69" s="43">
        <v>0.98078794557846805</v>
      </c>
      <c r="BG69" s="43">
        <v>26.427293209185098</v>
      </c>
      <c r="BH69" s="43">
        <v>48.324704672600397</v>
      </c>
      <c r="BI69" s="43">
        <v>8.8765678734837294</v>
      </c>
      <c r="BJ69" s="44">
        <f t="shared" si="15"/>
        <v>3053.6556472745319</v>
      </c>
      <c r="BK69" s="43">
        <f t="shared" si="16"/>
        <v>2626.2209997383034</v>
      </c>
      <c r="BL69" s="43">
        <f t="shared" si="17"/>
        <v>1728.9272677927156</v>
      </c>
      <c r="BM69" s="43">
        <f t="shared" si="18"/>
        <v>1269.2450887051377</v>
      </c>
      <c r="BN69" s="43">
        <f t="shared" si="19"/>
        <v>434.5518955760744</v>
      </c>
      <c r="BO69" s="43">
        <f t="shared" si="20"/>
        <v>249.20779770934988</v>
      </c>
      <c r="BP69" s="43">
        <f t="shared" si="21"/>
        <v>211.53155976612359</v>
      </c>
      <c r="BQ69" s="43">
        <f t="shared" si="22"/>
        <v>86.193623331148757</v>
      </c>
      <c r="BR69" s="43">
        <f t="shared" si="23"/>
        <v>54.533519912460164</v>
      </c>
      <c r="BS69" s="43">
        <f t="shared" si="24"/>
        <v>43.344697799006589</v>
      </c>
      <c r="BT69" s="43">
        <f t="shared" si="25"/>
        <v>34.960944746708435</v>
      </c>
      <c r="BU69" s="43">
        <f t="shared" si="26"/>
        <v>29.27090489279389</v>
      </c>
      <c r="BV69" s="43">
        <f t="shared" si="27"/>
        <v>32.802713325585096</v>
      </c>
      <c r="BW69" s="45">
        <f t="shared" si="28"/>
        <v>39.869428682051549</v>
      </c>
    </row>
    <row r="70" spans="1:75" x14ac:dyDescent="0.25">
      <c r="A70" s="42">
        <v>67</v>
      </c>
      <c r="B70" s="1" t="s">
        <v>306</v>
      </c>
      <c r="C70" s="1" t="s">
        <v>299</v>
      </c>
      <c r="D70" s="43">
        <v>1.1332050696562901</v>
      </c>
      <c r="E70" s="43">
        <v>1.81856377754599</v>
      </c>
      <c r="F70" s="43">
        <v>1.4547891772785599</v>
      </c>
      <c r="G70" s="43">
        <v>466.86658061417199</v>
      </c>
      <c r="H70" s="43">
        <v>20.284447131330602</v>
      </c>
      <c r="I70" s="43">
        <v>16.9198423105803</v>
      </c>
      <c r="J70" s="43">
        <v>83.867325858642005</v>
      </c>
      <c r="K70" s="43">
        <v>899.09571158148697</v>
      </c>
      <c r="L70" s="43">
        <v>1000.00867908252</v>
      </c>
      <c r="M70" s="43">
        <v>165424.47842557999</v>
      </c>
      <c r="N70" s="43">
        <v>536.87740711373397</v>
      </c>
      <c r="O70" s="43">
        <v>361.645432101285</v>
      </c>
      <c r="P70" s="43">
        <v>113.12182381355299</v>
      </c>
      <c r="Q70" s="43">
        <v>-0.19874984251500899</v>
      </c>
      <c r="R70" s="43">
        <v>391789.76777569897</v>
      </c>
      <c r="S70" s="43">
        <v>389369</v>
      </c>
      <c r="T70" s="43">
        <v>0.69755802881130802</v>
      </c>
      <c r="U70" s="43">
        <v>1.9710803695483201</v>
      </c>
      <c r="V70" s="43">
        <v>0.67818140106563596</v>
      </c>
      <c r="W70" s="43">
        <v>5.2848766798905302</v>
      </c>
      <c r="X70" s="43">
        <v>304.71387446387502</v>
      </c>
      <c r="Y70" s="43">
        <v>29.276453225005099</v>
      </c>
      <c r="Z70" s="43">
        <v>53.316469643840399</v>
      </c>
      <c r="AA70" s="43">
        <v>0.108587324840097</v>
      </c>
      <c r="AB70" s="43">
        <v>0.34039197925886999</v>
      </c>
      <c r="AC70" s="43">
        <v>3.09012105643016</v>
      </c>
      <c r="AD70" s="43">
        <v>2.6819453408910299</v>
      </c>
      <c r="AE70" s="43">
        <v>0.94033901610815895</v>
      </c>
      <c r="AF70" s="43">
        <v>3.7564022040303999E-2</v>
      </c>
      <c r="AG70" s="43">
        <v>104.44212653945</v>
      </c>
      <c r="AH70" s="43">
        <v>-0.17795863654406099</v>
      </c>
      <c r="AI70" s="43">
        <v>793.18943082397095</v>
      </c>
      <c r="AJ70" s="43">
        <v>51.017201125593999</v>
      </c>
      <c r="AK70" s="43">
        <f t="shared" si="29"/>
        <v>15.547490127325871</v>
      </c>
      <c r="AL70" s="43">
        <v>0.29001272006760798</v>
      </c>
      <c r="AM70" s="43">
        <v>2.8740283168590999</v>
      </c>
      <c r="AN70" s="43">
        <v>2.72479905965029</v>
      </c>
      <c r="AO70" s="43">
        <v>6.2974859164786998E-2</v>
      </c>
      <c r="AP70" s="43">
        <v>26.697653187564701</v>
      </c>
      <c r="AQ70" s="43">
        <v>0.54675362574528497</v>
      </c>
      <c r="AR70" s="43">
        <v>5.7916830738915399</v>
      </c>
      <c r="AS70" s="43">
        <v>516.27884884310197</v>
      </c>
      <c r="AT70" s="43">
        <v>1081.8415267089299</v>
      </c>
      <c r="AU70" s="43">
        <v>104.97830265451501</v>
      </c>
      <c r="AV70" s="43">
        <v>360.60200587672301</v>
      </c>
      <c r="AW70" s="43">
        <v>37.281144716976897</v>
      </c>
      <c r="AX70" s="43">
        <v>9.9121033170380599</v>
      </c>
      <c r="AY70" s="43">
        <v>23.514203626862699</v>
      </c>
      <c r="AZ70" s="43">
        <v>1.7865696044694399</v>
      </c>
      <c r="BA70" s="43">
        <v>8.0386998664338893</v>
      </c>
      <c r="BB70" s="43">
        <v>1.3519619035200501</v>
      </c>
      <c r="BC70" s="43">
        <v>3.5628856989454598</v>
      </c>
      <c r="BD70" s="43">
        <v>0.40220057490931699</v>
      </c>
      <c r="BE70" s="43">
        <v>2.8841218299332998</v>
      </c>
      <c r="BF70" s="43">
        <v>0.59375487137434602</v>
      </c>
      <c r="BG70" s="43">
        <v>17.524834969054499</v>
      </c>
      <c r="BH70" s="43">
        <v>19.225730419881401</v>
      </c>
      <c r="BI70" s="43">
        <v>14.7641021358424</v>
      </c>
      <c r="BJ70" s="44">
        <f t="shared" si="15"/>
        <v>2178.3917672704724</v>
      </c>
      <c r="BK70" s="43">
        <f t="shared" si="16"/>
        <v>1764.8312018090212</v>
      </c>
      <c r="BL70" s="43">
        <f t="shared" si="17"/>
        <v>1131.2317096391705</v>
      </c>
      <c r="BM70" s="43">
        <f t="shared" si="18"/>
        <v>789.06347018976589</v>
      </c>
      <c r="BN70" s="43">
        <f t="shared" si="19"/>
        <v>251.89962646606011</v>
      </c>
      <c r="BO70" s="43">
        <f t="shared" si="20"/>
        <v>176.05867348202591</v>
      </c>
      <c r="BP70" s="43">
        <f t="shared" si="21"/>
        <v>118.16182727066682</v>
      </c>
      <c r="BQ70" s="43">
        <f t="shared" si="22"/>
        <v>49.489462727685314</v>
      </c>
      <c r="BR70" s="43">
        <f t="shared" si="23"/>
        <v>32.677641733471098</v>
      </c>
      <c r="BS70" s="43">
        <f t="shared" si="24"/>
        <v>24.761207024176741</v>
      </c>
      <c r="BT70" s="43">
        <f t="shared" si="25"/>
        <v>22.268035618409122</v>
      </c>
      <c r="BU70" s="43">
        <f t="shared" si="26"/>
        <v>16.283424085397449</v>
      </c>
      <c r="BV70" s="43">
        <f t="shared" si="27"/>
        <v>17.913800185921115</v>
      </c>
      <c r="BW70" s="45">
        <f t="shared" si="28"/>
        <v>24.136376885136016</v>
      </c>
    </row>
    <row r="71" spans="1:75" x14ac:dyDescent="0.25">
      <c r="A71" s="42">
        <v>68</v>
      </c>
      <c r="B71" s="1" t="s">
        <v>307</v>
      </c>
      <c r="C71" s="1" t="s">
        <v>299</v>
      </c>
      <c r="D71" s="43">
        <v>1.3102379929896</v>
      </c>
      <c r="E71" s="43">
        <v>-0.61024001329044897</v>
      </c>
      <c r="F71" s="43">
        <v>1.3183234324080499</v>
      </c>
      <c r="G71" s="43">
        <v>691.51731672707695</v>
      </c>
      <c r="H71" s="43">
        <v>48.873554397131102</v>
      </c>
      <c r="I71" s="43">
        <v>45.498568024974297</v>
      </c>
      <c r="J71" s="43">
        <v>361.34369886473502</v>
      </c>
      <c r="K71" s="43">
        <v>781.36220615029401</v>
      </c>
      <c r="L71" s="43">
        <v>1514.1259654748201</v>
      </c>
      <c r="M71" s="43">
        <v>175547.82777540101</v>
      </c>
      <c r="N71" s="43">
        <v>274.71923890971402</v>
      </c>
      <c r="O71" s="43">
        <v>403.02780767742098</v>
      </c>
      <c r="P71" s="43">
        <v>31.5639986248875</v>
      </c>
      <c r="Q71" s="43">
        <v>36.680736728394997</v>
      </c>
      <c r="R71" s="43">
        <v>395539.42976182001</v>
      </c>
      <c r="S71" s="43">
        <v>389369</v>
      </c>
      <c r="T71" s="43">
        <v>0.82060169469236599</v>
      </c>
      <c r="U71" s="43">
        <v>5.27077306336873</v>
      </c>
      <c r="V71" s="43">
        <v>1.0509241837146099</v>
      </c>
      <c r="W71" s="43">
        <v>5.9563925037410703</v>
      </c>
      <c r="X71" s="43">
        <v>410.54722806907802</v>
      </c>
      <c r="Y71" s="43">
        <v>56.817255086261</v>
      </c>
      <c r="Z71" s="43">
        <v>76.177739380715593</v>
      </c>
      <c r="AA71" s="43">
        <v>0.13424475360619501</v>
      </c>
      <c r="AB71" s="43">
        <v>0.767605065673019</v>
      </c>
      <c r="AC71" s="43">
        <v>2.7220873580025602</v>
      </c>
      <c r="AD71" s="43">
        <v>1.9719706769606</v>
      </c>
      <c r="AE71" s="43">
        <v>0.72413608746769398</v>
      </c>
      <c r="AF71" s="43">
        <v>1.23815658611103</v>
      </c>
      <c r="AG71" s="43">
        <v>15.32001118328</v>
      </c>
      <c r="AH71" s="43">
        <v>0.73480786770084205</v>
      </c>
      <c r="AI71" s="43">
        <v>1014.66121925347</v>
      </c>
      <c r="AJ71" s="43">
        <v>119.97707482697299</v>
      </c>
      <c r="AK71" s="43">
        <f t="shared" si="29"/>
        <v>8.4571258360547734</v>
      </c>
      <c r="AL71" s="43">
        <v>0.57865723698823002</v>
      </c>
      <c r="AM71" s="43">
        <v>0.21824060759434</v>
      </c>
      <c r="AN71" s="43">
        <v>0.14546022987832899</v>
      </c>
      <c r="AO71" s="43">
        <v>-1.0858665865174999E-2</v>
      </c>
      <c r="AP71" s="43">
        <v>71.286139094767705</v>
      </c>
      <c r="AQ71" s="43">
        <v>8.1977145214130793</v>
      </c>
      <c r="AR71" s="43">
        <v>16.871139630419101</v>
      </c>
      <c r="AS71" s="43">
        <v>1102.7273795132901</v>
      </c>
      <c r="AT71" s="43">
        <v>2466.6289869378302</v>
      </c>
      <c r="AU71" s="43">
        <v>265.672516334205</v>
      </c>
      <c r="AV71" s="43">
        <v>1030.8644943424599</v>
      </c>
      <c r="AW71" s="43">
        <v>127.116929540928</v>
      </c>
      <c r="AX71" s="43">
        <v>22.122264386387201</v>
      </c>
      <c r="AY71" s="43">
        <v>72.323502438621603</v>
      </c>
      <c r="AZ71" s="43">
        <v>5.9558238337636604</v>
      </c>
      <c r="BA71" s="43">
        <v>25.505197770494501</v>
      </c>
      <c r="BB71" s="43">
        <v>3.7564269679512701</v>
      </c>
      <c r="BC71" s="43">
        <v>9.2574583351314796</v>
      </c>
      <c r="BD71" s="43">
        <v>1.04102908486736</v>
      </c>
      <c r="BE71" s="43">
        <v>6.3194545977559402</v>
      </c>
      <c r="BF71" s="43">
        <v>0.88492030476108197</v>
      </c>
      <c r="BG71" s="43">
        <v>15.8487462789513</v>
      </c>
      <c r="BH71" s="43">
        <v>30.399202278118899</v>
      </c>
      <c r="BI71" s="43">
        <v>7.1931118444467703</v>
      </c>
      <c r="BJ71" s="44">
        <f t="shared" si="15"/>
        <v>4652.8581414062874</v>
      </c>
      <c r="BK71" s="43">
        <f t="shared" si="16"/>
        <v>4023.8645790176674</v>
      </c>
      <c r="BL71" s="43">
        <f t="shared" si="17"/>
        <v>2862.8503915323818</v>
      </c>
      <c r="BM71" s="43">
        <f t="shared" si="18"/>
        <v>2255.7209941848137</v>
      </c>
      <c r="BN71" s="43">
        <f t="shared" si="19"/>
        <v>858.89817257383788</v>
      </c>
      <c r="BO71" s="43">
        <f t="shared" si="20"/>
        <v>392.93542426975489</v>
      </c>
      <c r="BP71" s="43">
        <f t="shared" si="21"/>
        <v>363.43468562121404</v>
      </c>
      <c r="BQ71" s="43">
        <f t="shared" si="22"/>
        <v>164.98126963334241</v>
      </c>
      <c r="BR71" s="43">
        <f t="shared" si="23"/>
        <v>103.67966573371748</v>
      </c>
      <c r="BS71" s="43">
        <f t="shared" si="24"/>
        <v>68.799028717056231</v>
      </c>
      <c r="BT71" s="43">
        <f t="shared" si="25"/>
        <v>57.85911459457175</v>
      </c>
      <c r="BU71" s="43">
        <f t="shared" si="26"/>
        <v>42.146926512848587</v>
      </c>
      <c r="BV71" s="43">
        <f t="shared" si="27"/>
        <v>39.251270793515154</v>
      </c>
      <c r="BW71" s="45">
        <f t="shared" si="28"/>
        <v>35.972370112239105</v>
      </c>
    </row>
    <row r="72" spans="1:75" x14ac:dyDescent="0.25">
      <c r="A72" s="42">
        <v>69</v>
      </c>
      <c r="B72" s="1" t="s">
        <v>308</v>
      </c>
      <c r="C72" s="1" t="s">
        <v>299</v>
      </c>
      <c r="D72" s="43">
        <v>1.36611730290222</v>
      </c>
      <c r="E72" s="43">
        <v>2.50612317109259</v>
      </c>
      <c r="F72" s="43">
        <v>1.03428641825189</v>
      </c>
      <c r="G72" s="43">
        <v>1149.23048145492</v>
      </c>
      <c r="H72" s="43">
        <v>20.201406983771399</v>
      </c>
      <c r="I72" s="43">
        <v>13.490366274962</v>
      </c>
      <c r="J72" s="43">
        <v>297.613141742739</v>
      </c>
      <c r="K72" s="43">
        <v>2036.98902325939</v>
      </c>
      <c r="L72" s="43">
        <v>2349.7347267404898</v>
      </c>
      <c r="M72" s="43">
        <v>172906.683460008</v>
      </c>
      <c r="N72" s="43">
        <v>855.09342091441999</v>
      </c>
      <c r="O72" s="43">
        <v>785.38329860576505</v>
      </c>
      <c r="P72" s="43">
        <v>147.376536189115</v>
      </c>
      <c r="Q72" s="43">
        <v>43.132446073508</v>
      </c>
      <c r="R72" s="43">
        <v>402133.91083381401</v>
      </c>
      <c r="S72" s="43">
        <v>389369</v>
      </c>
      <c r="T72" s="43">
        <v>0.64934137527048696</v>
      </c>
      <c r="U72" s="43">
        <v>1.3280761023124199</v>
      </c>
      <c r="V72" s="43">
        <v>0.164781409293004</v>
      </c>
      <c r="W72" s="43">
        <v>11.742253474351701</v>
      </c>
      <c r="X72" s="43">
        <v>369.79060432024602</v>
      </c>
      <c r="Y72" s="43">
        <v>32.0297786056761</v>
      </c>
      <c r="Z72" s="43">
        <v>62.569410597676303</v>
      </c>
      <c r="AA72" s="43">
        <v>6.7595255845629004E-2</v>
      </c>
      <c r="AB72" s="43">
        <v>-7.567638257012E-3</v>
      </c>
      <c r="AC72" s="43">
        <v>1.7022149936992801</v>
      </c>
      <c r="AD72" s="43">
        <v>1.7626243861164299</v>
      </c>
      <c r="AE72" s="43">
        <v>0.34769449425968602</v>
      </c>
      <c r="AF72" s="43">
        <v>1.40034157384895</v>
      </c>
      <c r="AG72" s="43">
        <v>11.8024606938679</v>
      </c>
      <c r="AH72" s="43">
        <v>0.90351503633379604</v>
      </c>
      <c r="AI72" s="43">
        <v>940.59058824467104</v>
      </c>
      <c r="AJ72" s="43">
        <v>159.67012392096299</v>
      </c>
      <c r="AK72" s="43">
        <f t="shared" si="29"/>
        <v>5.8908364642484097</v>
      </c>
      <c r="AL72" s="43">
        <v>1.71685827554267</v>
      </c>
      <c r="AM72" s="43">
        <v>2.7293661190222002E-2</v>
      </c>
      <c r="AN72" s="43">
        <v>-5.3108517311550004E-3</v>
      </c>
      <c r="AO72" s="43">
        <v>-1.1524602671438001E-2</v>
      </c>
      <c r="AP72" s="43">
        <v>91.891438390457793</v>
      </c>
      <c r="AQ72" s="43">
        <v>10.860431919530599</v>
      </c>
      <c r="AR72" s="43">
        <v>25.3598218973036</v>
      </c>
      <c r="AS72" s="43">
        <v>1419.0483434365799</v>
      </c>
      <c r="AT72" s="43">
        <v>3168.7604457112802</v>
      </c>
      <c r="AU72" s="43">
        <v>340.48991552049301</v>
      </c>
      <c r="AV72" s="43">
        <v>1281.1396171979</v>
      </c>
      <c r="AW72" s="43">
        <v>162.70961465375001</v>
      </c>
      <c r="AX72" s="43">
        <v>28.3242363888094</v>
      </c>
      <c r="AY72" s="43">
        <v>93.857808303364607</v>
      </c>
      <c r="AZ72" s="43">
        <v>7.6708136787240804</v>
      </c>
      <c r="BA72" s="43">
        <v>33.328013395717299</v>
      </c>
      <c r="BB72" s="43">
        <v>5.1434096056038596</v>
      </c>
      <c r="BC72" s="43">
        <v>11.966093787964599</v>
      </c>
      <c r="BD72" s="43">
        <v>1.50509896039001</v>
      </c>
      <c r="BE72" s="43">
        <v>8.2521263378864393</v>
      </c>
      <c r="BF72" s="43">
        <v>1.1922028361611201</v>
      </c>
      <c r="BG72" s="43">
        <v>19.785791467771599</v>
      </c>
      <c r="BH72" s="43">
        <v>34.305243299134403</v>
      </c>
      <c r="BI72" s="43">
        <v>6.0205723596041398</v>
      </c>
      <c r="BJ72" s="44">
        <f t="shared" si="15"/>
        <v>5987.5457528969619</v>
      </c>
      <c r="BK72" s="43">
        <f t="shared" si="16"/>
        <v>5169.2666324816973</v>
      </c>
      <c r="BL72" s="43">
        <f t="shared" si="17"/>
        <v>3669.0723655225543</v>
      </c>
      <c r="BM72" s="43">
        <f t="shared" si="18"/>
        <v>2803.3689654221002</v>
      </c>
      <c r="BN72" s="43">
        <f t="shared" si="19"/>
        <v>1099.3892882010136</v>
      </c>
      <c r="BO72" s="43">
        <f t="shared" si="20"/>
        <v>503.09478488116162</v>
      </c>
      <c r="BP72" s="43">
        <f t="shared" si="21"/>
        <v>471.64727790635476</v>
      </c>
      <c r="BQ72" s="43">
        <f t="shared" si="22"/>
        <v>212.48791353806317</v>
      </c>
      <c r="BR72" s="43">
        <f t="shared" si="23"/>
        <v>135.47972925088334</v>
      </c>
      <c r="BS72" s="43">
        <f t="shared" si="24"/>
        <v>94.20164112827581</v>
      </c>
      <c r="BT72" s="43">
        <f t="shared" si="25"/>
        <v>74.788086174778741</v>
      </c>
      <c r="BU72" s="43">
        <f t="shared" si="26"/>
        <v>60.935180582591499</v>
      </c>
      <c r="BV72" s="43">
        <f t="shared" si="27"/>
        <v>51.255443092462357</v>
      </c>
      <c r="BW72" s="45">
        <f t="shared" si="28"/>
        <v>48.463529925248785</v>
      </c>
    </row>
    <row r="73" spans="1:75" x14ac:dyDescent="0.25">
      <c r="A73" s="42">
        <v>70</v>
      </c>
      <c r="B73" s="1" t="s">
        <v>309</v>
      </c>
      <c r="C73" s="1" t="s">
        <v>299</v>
      </c>
      <c r="D73" s="43">
        <v>5.84078255279546</v>
      </c>
      <c r="E73" s="43">
        <v>5.7951689723934203</v>
      </c>
      <c r="F73" s="43">
        <v>2.4943436528723599</v>
      </c>
      <c r="G73" s="43">
        <v>2114.9611775134499</v>
      </c>
      <c r="H73" s="43">
        <v>81.960665883048193</v>
      </c>
      <c r="I73" s="43">
        <v>68.316885051562295</v>
      </c>
      <c r="J73" s="43">
        <v>3235.5466758184898</v>
      </c>
      <c r="K73" s="43">
        <v>7732.2248136104599</v>
      </c>
      <c r="L73" s="43">
        <v>7767.6915437753896</v>
      </c>
      <c r="M73" s="43">
        <v>137846.099352997</v>
      </c>
      <c r="N73" s="43">
        <v>432.760229078115</v>
      </c>
      <c r="O73" s="43">
        <v>511.33810364445299</v>
      </c>
      <c r="P73" s="43">
        <v>146.70844709786101</v>
      </c>
      <c r="Q73" s="43">
        <v>24.108216552034801</v>
      </c>
      <c r="R73" s="43">
        <v>355679.46423000901</v>
      </c>
      <c r="S73" s="43">
        <v>389369</v>
      </c>
      <c r="T73" s="43">
        <v>0.223298325364304</v>
      </c>
      <c r="U73" s="43">
        <v>8.2675076388701694</v>
      </c>
      <c r="V73" s="43">
        <v>115.598006940847</v>
      </c>
      <c r="W73" s="43">
        <v>6.2270164822295699</v>
      </c>
      <c r="X73" s="43">
        <v>328.759633685626</v>
      </c>
      <c r="Y73" s="43">
        <v>144.92988862664299</v>
      </c>
      <c r="Z73" s="43">
        <v>230.30153171940501</v>
      </c>
      <c r="AA73" s="43">
        <v>0.76839818749635802</v>
      </c>
      <c r="AB73" s="43">
        <v>6.04330921111465</v>
      </c>
      <c r="AC73" s="43">
        <v>8.6902393036308894</v>
      </c>
      <c r="AD73" s="43">
        <v>11.1857315993705</v>
      </c>
      <c r="AE73" s="43">
        <v>4.9380738627884302</v>
      </c>
      <c r="AF73" s="43">
        <v>5.5782304308890396</v>
      </c>
      <c r="AG73" s="43">
        <v>17.046777093956301</v>
      </c>
      <c r="AH73" s="43">
        <v>0.55254197399432703</v>
      </c>
      <c r="AI73" s="43">
        <v>902.54453664450205</v>
      </c>
      <c r="AJ73" s="43">
        <v>123.57025223249499</v>
      </c>
      <c r="AK73" s="43">
        <f t="shared" si="29"/>
        <v>7.3038981497454767</v>
      </c>
      <c r="AL73" s="43">
        <v>0.86155695206619198</v>
      </c>
      <c r="AM73" s="43">
        <v>65.664197401839203</v>
      </c>
      <c r="AN73" s="43">
        <v>60.611674611585201</v>
      </c>
      <c r="AO73" s="43">
        <v>0.27273303874185201</v>
      </c>
      <c r="AP73" s="43">
        <v>84.633847984765197</v>
      </c>
      <c r="AQ73" s="43">
        <v>9.7727710844603699</v>
      </c>
      <c r="AR73" s="43">
        <v>20.456868920385801</v>
      </c>
      <c r="AS73" s="43">
        <v>1292.99057227772</v>
      </c>
      <c r="AT73" s="43">
        <v>3328.3893526813199</v>
      </c>
      <c r="AU73" s="43">
        <v>331.251977874739</v>
      </c>
      <c r="AV73" s="43">
        <v>1125.7091821741001</v>
      </c>
      <c r="AW73" s="43">
        <v>148.40665414186699</v>
      </c>
      <c r="AX73" s="43">
        <v>26.5482548321901</v>
      </c>
      <c r="AY73" s="43">
        <v>80.898952458092893</v>
      </c>
      <c r="AZ73" s="43">
        <v>6.2944668052494999</v>
      </c>
      <c r="BA73" s="43">
        <v>26.614579971256401</v>
      </c>
      <c r="BB73" s="43">
        <v>4.2110372573486599</v>
      </c>
      <c r="BC73" s="43">
        <v>9.4470174278614198</v>
      </c>
      <c r="BD73" s="43">
        <v>0.97216985694057401</v>
      </c>
      <c r="BE73" s="43">
        <v>6.0915656234022402</v>
      </c>
      <c r="BF73" s="43">
        <v>1.1654599655422699</v>
      </c>
      <c r="BG73" s="43">
        <v>24.622874141249099</v>
      </c>
      <c r="BH73" s="43">
        <v>29.0812993292691</v>
      </c>
      <c r="BI73" s="43">
        <v>4.8862692463975597</v>
      </c>
      <c r="BJ73" s="44">
        <f t="shared" si="15"/>
        <v>5455.6564231127431</v>
      </c>
      <c r="BK73" s="43">
        <f t="shared" si="16"/>
        <v>5429.672679741142</v>
      </c>
      <c r="BL73" s="43">
        <f t="shared" si="17"/>
        <v>3569.525623650205</v>
      </c>
      <c r="BM73" s="43">
        <f t="shared" si="18"/>
        <v>2463.2586043196939</v>
      </c>
      <c r="BN73" s="43">
        <f t="shared" si="19"/>
        <v>1002.747663120723</v>
      </c>
      <c r="BO73" s="43">
        <f t="shared" si="20"/>
        <v>471.5498193994689</v>
      </c>
      <c r="BP73" s="43">
        <f t="shared" si="21"/>
        <v>406.52739928689891</v>
      </c>
      <c r="BQ73" s="43">
        <f t="shared" si="22"/>
        <v>174.36196136425207</v>
      </c>
      <c r="BR73" s="43">
        <f t="shared" si="23"/>
        <v>108.18934947665204</v>
      </c>
      <c r="BS73" s="43">
        <f t="shared" si="24"/>
        <v>77.125224493565199</v>
      </c>
      <c r="BT73" s="43">
        <f t="shared" si="25"/>
        <v>59.043858924133872</v>
      </c>
      <c r="BU73" s="43">
        <f t="shared" si="26"/>
        <v>39.359103519861293</v>
      </c>
      <c r="BV73" s="43">
        <f t="shared" si="27"/>
        <v>37.835811325479753</v>
      </c>
      <c r="BW73" s="45">
        <f t="shared" si="28"/>
        <v>47.376421363506907</v>
      </c>
    </row>
    <row r="74" spans="1:75" x14ac:dyDescent="0.25">
      <c r="A74" s="42">
        <v>71</v>
      </c>
      <c r="B74" s="1" t="s">
        <v>310</v>
      </c>
      <c r="C74" s="1" t="s">
        <v>299</v>
      </c>
      <c r="D74" s="43">
        <v>10.5556734911889</v>
      </c>
      <c r="E74" s="43">
        <v>1.1205563743053799</v>
      </c>
      <c r="F74" s="43">
        <v>2.4273775072092199</v>
      </c>
      <c r="G74" s="43">
        <v>788.11764351216505</v>
      </c>
      <c r="H74" s="43">
        <v>15.175818908097</v>
      </c>
      <c r="I74" s="43">
        <v>13.7464991055023</v>
      </c>
      <c r="J74" s="43">
        <v>354.33079191327198</v>
      </c>
      <c r="K74" s="43">
        <v>3998.2238658480201</v>
      </c>
      <c r="L74" s="43">
        <v>1266.8401216350401</v>
      </c>
      <c r="M74" s="43">
        <v>190154.30109752601</v>
      </c>
      <c r="N74" s="43">
        <v>538.78559155900996</v>
      </c>
      <c r="O74" s="43">
        <v>655.73867651942896</v>
      </c>
      <c r="P74" s="43">
        <v>85.081347110378005</v>
      </c>
      <c r="Q74" s="43">
        <v>2.2985925585955198</v>
      </c>
      <c r="R74" s="43">
        <v>401572.88166838</v>
      </c>
      <c r="S74" s="43">
        <v>389369</v>
      </c>
      <c r="T74" s="43">
        <v>0.27615740091577601</v>
      </c>
      <c r="U74" s="43">
        <v>9.0976884388316908</v>
      </c>
      <c r="V74" s="43">
        <v>3.5768061593143998</v>
      </c>
      <c r="W74" s="43">
        <v>10.9669617899022</v>
      </c>
      <c r="X74" s="43">
        <v>148.12376573937399</v>
      </c>
      <c r="Y74" s="43">
        <v>26.1328659940793</v>
      </c>
      <c r="Z74" s="43">
        <v>63.0646629782037</v>
      </c>
      <c r="AA74" s="43">
        <v>2.3537618353625001E-2</v>
      </c>
      <c r="AB74" s="43">
        <v>0.25258178172921197</v>
      </c>
      <c r="AC74" s="43">
        <v>3.5497766505212298</v>
      </c>
      <c r="AD74" s="43">
        <v>2.5725100680737398</v>
      </c>
      <c r="AE74" s="43">
        <v>1.39945837853739</v>
      </c>
      <c r="AF74" s="43">
        <v>0.58317360894674597</v>
      </c>
      <c r="AG74" s="43">
        <v>93.577510597690605</v>
      </c>
      <c r="AH74" s="43">
        <v>0.12162128422238</v>
      </c>
      <c r="AI74" s="43">
        <v>1151.4096442620501</v>
      </c>
      <c r="AJ74" s="43">
        <v>45.474098298160698</v>
      </c>
      <c r="AK74" s="43">
        <f t="shared" si="29"/>
        <v>25.320120405963529</v>
      </c>
      <c r="AL74" s="43">
        <v>1.5539817792172499</v>
      </c>
      <c r="AM74" s="43">
        <v>3.2601487351301301</v>
      </c>
      <c r="AN74" s="43">
        <v>2.0212287405315998</v>
      </c>
      <c r="AO74" s="43">
        <v>0.188683178325875</v>
      </c>
      <c r="AP74" s="43">
        <v>12.217753458755199</v>
      </c>
      <c r="AQ74" s="43">
        <v>0.783046617312811</v>
      </c>
      <c r="AR74" s="43">
        <v>2.6479240824230401</v>
      </c>
      <c r="AS74" s="43">
        <v>215.53761667739599</v>
      </c>
      <c r="AT74" s="43">
        <v>509.38417024550199</v>
      </c>
      <c r="AU74" s="43">
        <v>56.0640867705037</v>
      </c>
      <c r="AV74" s="43">
        <v>211.85448377252001</v>
      </c>
      <c r="AW74" s="43">
        <v>20.813317869891399</v>
      </c>
      <c r="AX74" s="43">
        <v>12.2852695845787</v>
      </c>
      <c r="AY74" s="43">
        <v>16.255508760706199</v>
      </c>
      <c r="AZ74" s="43">
        <v>1.49981688265199</v>
      </c>
      <c r="BA74" s="43">
        <v>6.5642065163907501</v>
      </c>
      <c r="BB74" s="43">
        <v>1.17404620304318</v>
      </c>
      <c r="BC74" s="43">
        <v>3.4844008217699098</v>
      </c>
      <c r="BD74" s="43">
        <v>0.45867612357338899</v>
      </c>
      <c r="BE74" s="43">
        <v>3.2092435337124101</v>
      </c>
      <c r="BF74" s="43">
        <v>0.49964579167559697</v>
      </c>
      <c r="BG74" s="43">
        <v>20.628152058397902</v>
      </c>
      <c r="BH74" s="43">
        <v>36.932739768267403</v>
      </c>
      <c r="BI74" s="43">
        <v>22.495694798007602</v>
      </c>
      <c r="BJ74" s="44">
        <f t="shared" si="15"/>
        <v>909.44142057972999</v>
      </c>
      <c r="BK74" s="43">
        <f t="shared" si="16"/>
        <v>830.96928261908977</v>
      </c>
      <c r="BL74" s="43">
        <f t="shared" si="17"/>
        <v>604.13886606146229</v>
      </c>
      <c r="BM74" s="43">
        <f t="shared" si="18"/>
        <v>463.57655092455144</v>
      </c>
      <c r="BN74" s="43">
        <f t="shared" si="19"/>
        <v>140.63052614791488</v>
      </c>
      <c r="BO74" s="43">
        <f t="shared" si="20"/>
        <v>218.21082743479039</v>
      </c>
      <c r="BP74" s="43">
        <f t="shared" si="21"/>
        <v>81.685973671890437</v>
      </c>
      <c r="BQ74" s="43">
        <f t="shared" si="22"/>
        <v>41.546174034681165</v>
      </c>
      <c r="BR74" s="43">
        <f t="shared" si="23"/>
        <v>26.683766326791666</v>
      </c>
      <c r="BS74" s="43">
        <f t="shared" si="24"/>
        <v>21.502677711413551</v>
      </c>
      <c r="BT74" s="43">
        <f t="shared" si="25"/>
        <v>21.777505136061936</v>
      </c>
      <c r="BU74" s="43">
        <f t="shared" si="26"/>
        <v>18.569883545481336</v>
      </c>
      <c r="BV74" s="43">
        <f t="shared" si="27"/>
        <v>19.933189650387639</v>
      </c>
      <c r="BW74" s="45">
        <f t="shared" si="28"/>
        <v>20.310804539658413</v>
      </c>
    </row>
    <row r="75" spans="1:75" x14ac:dyDescent="0.25">
      <c r="A75" s="42">
        <v>72</v>
      </c>
      <c r="B75" s="1" t="s">
        <v>311</v>
      </c>
      <c r="C75" s="1" t="s">
        <v>299</v>
      </c>
      <c r="D75" s="43">
        <v>5.38667134262578</v>
      </c>
      <c r="E75" s="43">
        <v>5.1358181604413602</v>
      </c>
      <c r="F75" s="43">
        <v>3.6320756179728799</v>
      </c>
      <c r="G75" s="43">
        <v>995.50985673151195</v>
      </c>
      <c r="H75" s="43">
        <v>25.188657195655701</v>
      </c>
      <c r="I75" s="43">
        <v>12.7606837313835</v>
      </c>
      <c r="J75" s="43">
        <v>76.636774452642598</v>
      </c>
      <c r="K75" s="43">
        <v>1203.2245677931001</v>
      </c>
      <c r="L75" s="43">
        <v>1318.0182232714101</v>
      </c>
      <c r="M75" s="43">
        <v>183398.19251701</v>
      </c>
      <c r="N75" s="43">
        <v>1433.7306401478299</v>
      </c>
      <c r="O75" s="43">
        <v>732.10877911494003</v>
      </c>
      <c r="P75" s="43">
        <v>210.938405179787</v>
      </c>
      <c r="Q75" s="43">
        <v>2.5897372564755501</v>
      </c>
      <c r="R75" s="43">
        <v>380374.701183567</v>
      </c>
      <c r="S75" s="43">
        <v>389369</v>
      </c>
      <c r="T75" s="43">
        <v>0.68259206166268904</v>
      </c>
      <c r="U75" s="43">
        <v>1.77178945562305</v>
      </c>
      <c r="V75" s="43">
        <v>0.23805365132956399</v>
      </c>
      <c r="W75" s="43">
        <v>10.665338652771901</v>
      </c>
      <c r="X75" s="43">
        <v>192.175406324237</v>
      </c>
      <c r="Y75" s="43">
        <v>13.098549953519999</v>
      </c>
      <c r="Z75" s="43">
        <v>53.164405727652998</v>
      </c>
      <c r="AA75" s="43">
        <v>0.14181003866924899</v>
      </c>
      <c r="AB75" s="43">
        <v>0.27535899578755901</v>
      </c>
      <c r="AC75" s="43">
        <v>0.81462767388269697</v>
      </c>
      <c r="AD75" s="43">
        <v>0.95175117758615002</v>
      </c>
      <c r="AE75" s="43">
        <v>1.35407274819379</v>
      </c>
      <c r="AF75" s="43">
        <v>0.379591878052428</v>
      </c>
      <c r="AG75" s="43">
        <v>66.378758557818998</v>
      </c>
      <c r="AH75" s="43">
        <v>0.19954148461113699</v>
      </c>
      <c r="AI75" s="43">
        <v>1021.73789283986</v>
      </c>
      <c r="AJ75" s="43">
        <v>76.479259325509702</v>
      </c>
      <c r="AK75" s="43">
        <f t="shared" si="29"/>
        <v>13.359672960366376</v>
      </c>
      <c r="AL75" s="43">
        <v>0.38282554124634799</v>
      </c>
      <c r="AM75" s="43">
        <v>0.124596386273386</v>
      </c>
      <c r="AN75" s="43">
        <v>5.9027427629901999E-2</v>
      </c>
      <c r="AO75" s="43">
        <v>6.0428093869835997E-2</v>
      </c>
      <c r="AP75" s="43">
        <v>40.421211513977703</v>
      </c>
      <c r="AQ75" s="43">
        <v>2.34203153803738</v>
      </c>
      <c r="AR75" s="43">
        <v>8.9201633034932009</v>
      </c>
      <c r="AS75" s="43">
        <v>663.45288767974603</v>
      </c>
      <c r="AT75" s="43">
        <v>1414.4393899086299</v>
      </c>
      <c r="AU75" s="43">
        <v>141.21125158768101</v>
      </c>
      <c r="AV75" s="43">
        <v>520.18192190813204</v>
      </c>
      <c r="AW75" s="43">
        <v>60.392945018171901</v>
      </c>
      <c r="AX75" s="43">
        <v>14.9795134817766</v>
      </c>
      <c r="AY75" s="43">
        <v>37.568075528310104</v>
      </c>
      <c r="AZ75" s="43">
        <v>3.2160698251622</v>
      </c>
      <c r="BA75" s="43">
        <v>12.143834160066399</v>
      </c>
      <c r="BB75" s="43">
        <v>2.2998446657742</v>
      </c>
      <c r="BC75" s="43">
        <v>5.8646694293013999</v>
      </c>
      <c r="BD75" s="43">
        <v>0.644361611996076</v>
      </c>
      <c r="BE75" s="43">
        <v>4.4700929983926301</v>
      </c>
      <c r="BF75" s="43">
        <v>0.92339147666555799</v>
      </c>
      <c r="BG75" s="43">
        <v>19.7987217638597</v>
      </c>
      <c r="BH75" s="43">
        <v>33.581953015881602</v>
      </c>
      <c r="BI75" s="43">
        <v>12.629644955929001</v>
      </c>
      <c r="BJ75" s="44">
        <f t="shared" si="15"/>
        <v>2799.3792729103211</v>
      </c>
      <c r="BK75" s="43">
        <f t="shared" si="16"/>
        <v>2307.4052037661172</v>
      </c>
      <c r="BL75" s="43">
        <f t="shared" si="17"/>
        <v>1521.6729696948385</v>
      </c>
      <c r="BM75" s="43">
        <f t="shared" si="18"/>
        <v>1138.2536584423019</v>
      </c>
      <c r="BN75" s="43">
        <f t="shared" si="19"/>
        <v>408.06043931197235</v>
      </c>
      <c r="BO75" s="43">
        <f t="shared" si="20"/>
        <v>266.06595882374069</v>
      </c>
      <c r="BP75" s="43">
        <f t="shared" si="21"/>
        <v>188.7842991372367</v>
      </c>
      <c r="BQ75" s="43">
        <f t="shared" si="22"/>
        <v>89.08780679119667</v>
      </c>
      <c r="BR75" s="43">
        <f t="shared" si="23"/>
        <v>49.365179512465041</v>
      </c>
      <c r="BS75" s="43">
        <f t="shared" si="24"/>
        <v>42.121697175351649</v>
      </c>
      <c r="BT75" s="43">
        <f t="shared" si="25"/>
        <v>36.654183933133751</v>
      </c>
      <c r="BU75" s="43">
        <f t="shared" si="26"/>
        <v>26.08751465571158</v>
      </c>
      <c r="BV75" s="43">
        <f t="shared" si="27"/>
        <v>27.764552785047393</v>
      </c>
      <c r="BW75" s="45">
        <f t="shared" si="28"/>
        <v>37.536238888843819</v>
      </c>
    </row>
    <row r="76" spans="1:75" x14ac:dyDescent="0.25">
      <c r="A76" s="42">
        <v>73</v>
      </c>
      <c r="B76" s="1" t="s">
        <v>312</v>
      </c>
      <c r="C76" s="1" t="s">
        <v>299</v>
      </c>
      <c r="D76" s="43">
        <v>2.4267538633374901</v>
      </c>
      <c r="E76" s="43">
        <v>2.2189915686982502</v>
      </c>
      <c r="F76" s="43">
        <v>1.15822011894848</v>
      </c>
      <c r="G76" s="43">
        <v>591.80710343958003</v>
      </c>
      <c r="H76" s="43">
        <v>23.916686794450399</v>
      </c>
      <c r="I76" s="43">
        <v>19.165058652249702</v>
      </c>
      <c r="J76" s="43">
        <v>295.83883393842399</v>
      </c>
      <c r="K76" s="43">
        <v>1350.0117366163199</v>
      </c>
      <c r="L76" s="43">
        <v>1955.0496263705099</v>
      </c>
      <c r="M76" s="43">
        <v>161402.11224374399</v>
      </c>
      <c r="N76" s="43">
        <v>381.27834048629501</v>
      </c>
      <c r="O76" s="43">
        <v>440.38307313545101</v>
      </c>
      <c r="P76" s="43">
        <v>134.15328369542101</v>
      </c>
      <c r="Q76" s="43">
        <v>40.350115109888399</v>
      </c>
      <c r="R76" s="43">
        <v>395220.54684700002</v>
      </c>
      <c r="S76" s="43">
        <v>389369</v>
      </c>
      <c r="T76" s="43">
        <v>0.626071602384905</v>
      </c>
      <c r="U76" s="43">
        <v>1.18239765041608</v>
      </c>
      <c r="V76" s="43">
        <v>7.5468300269742994E-2</v>
      </c>
      <c r="W76" s="43">
        <v>7.5104564394561102</v>
      </c>
      <c r="X76" s="43">
        <v>328.91170362255002</v>
      </c>
      <c r="Y76" s="43">
        <v>40.678195904209197</v>
      </c>
      <c r="Z76" s="43">
        <v>69.954734771950797</v>
      </c>
      <c r="AA76" s="43">
        <v>0.10893693560404</v>
      </c>
      <c r="AB76" s="43">
        <v>0.1221787109565</v>
      </c>
      <c r="AC76" s="43">
        <v>204.995511929184</v>
      </c>
      <c r="AD76" s="43">
        <v>238.930907198694</v>
      </c>
      <c r="AE76" s="43">
        <v>0.58763368825004703</v>
      </c>
      <c r="AF76" s="43">
        <v>0.39265369296431901</v>
      </c>
      <c r="AG76" s="43">
        <v>12.833930748356799</v>
      </c>
      <c r="AH76" s="43">
        <v>1.03091948301965</v>
      </c>
      <c r="AI76" s="43">
        <v>841.00601182361402</v>
      </c>
      <c r="AJ76" s="43">
        <v>148.47962325734699</v>
      </c>
      <c r="AK76" s="43">
        <f t="shared" si="29"/>
        <v>5.6641173608446627</v>
      </c>
      <c r="AL76" s="43">
        <v>0.93686847681702101</v>
      </c>
      <c r="AM76" s="43">
        <v>0.15907143905322599</v>
      </c>
      <c r="AN76" s="43">
        <v>0.121656732378414</v>
      </c>
      <c r="AO76" s="43">
        <v>2.1496031690834999E-2</v>
      </c>
      <c r="AP76" s="43">
        <v>74.110832762185396</v>
      </c>
      <c r="AQ76" s="43">
        <v>6.62769822910602</v>
      </c>
      <c r="AR76" s="43">
        <v>18.296340695428501</v>
      </c>
      <c r="AS76" s="43">
        <v>1249.78523412155</v>
      </c>
      <c r="AT76" s="43">
        <v>2847.21991092607</v>
      </c>
      <c r="AU76" s="43">
        <v>295.562638461174</v>
      </c>
      <c r="AV76" s="43">
        <v>1136.99934033363</v>
      </c>
      <c r="AW76" s="43">
        <v>140.596158519189</v>
      </c>
      <c r="AX76" s="43">
        <v>25.900808478525398</v>
      </c>
      <c r="AY76" s="43">
        <v>82.210410839130603</v>
      </c>
      <c r="AZ76" s="43">
        <v>6.7808614744773799</v>
      </c>
      <c r="BA76" s="43">
        <v>29.159156034220398</v>
      </c>
      <c r="BB76" s="43">
        <v>4.63314088454739</v>
      </c>
      <c r="BC76" s="43">
        <v>11.0329728474112</v>
      </c>
      <c r="BD76" s="43">
        <v>1.3180227783062599</v>
      </c>
      <c r="BE76" s="43">
        <v>8.5008640303190397</v>
      </c>
      <c r="BF76" s="43">
        <v>1.3890740703844799</v>
      </c>
      <c r="BG76" s="43">
        <v>20.939553106487701</v>
      </c>
      <c r="BH76" s="43">
        <v>40.412938784852599</v>
      </c>
      <c r="BI76" s="43">
        <v>7.6284309941333603</v>
      </c>
      <c r="BJ76" s="44">
        <f t="shared" si="15"/>
        <v>5273.3554182343887</v>
      </c>
      <c r="BK76" s="43">
        <f t="shared" si="16"/>
        <v>4644.7306866656936</v>
      </c>
      <c r="BL76" s="43">
        <f t="shared" si="17"/>
        <v>3184.9422247971338</v>
      </c>
      <c r="BM76" s="43">
        <f t="shared" si="18"/>
        <v>2487.963545587812</v>
      </c>
      <c r="BN76" s="43">
        <f t="shared" si="19"/>
        <v>949.97404404857434</v>
      </c>
      <c r="BO76" s="43">
        <f t="shared" si="20"/>
        <v>460.04988416563759</v>
      </c>
      <c r="BP76" s="43">
        <f t="shared" si="21"/>
        <v>413.11764240769145</v>
      </c>
      <c r="BQ76" s="43">
        <f t="shared" si="22"/>
        <v>187.83549790796067</v>
      </c>
      <c r="BR76" s="43">
        <f t="shared" si="23"/>
        <v>118.53315461065203</v>
      </c>
      <c r="BS76" s="43">
        <f t="shared" si="24"/>
        <v>84.856060156545595</v>
      </c>
      <c r="BT76" s="43">
        <f t="shared" si="25"/>
        <v>68.956080296319996</v>
      </c>
      <c r="BU76" s="43">
        <f t="shared" si="26"/>
        <v>53.361246085273685</v>
      </c>
      <c r="BV76" s="43">
        <f t="shared" si="27"/>
        <v>52.800397703844965</v>
      </c>
      <c r="BW76" s="45">
        <f t="shared" si="28"/>
        <v>56.466425625385362</v>
      </c>
    </row>
    <row r="77" spans="1:75" x14ac:dyDescent="0.25">
      <c r="A77" s="42">
        <v>74</v>
      </c>
      <c r="B77" s="1" t="s">
        <v>313</v>
      </c>
      <c r="C77" s="1" t="s">
        <v>299</v>
      </c>
      <c r="D77" s="43">
        <v>13.264240225694399</v>
      </c>
      <c r="E77" s="43">
        <v>6.19285032633094</v>
      </c>
      <c r="F77" s="43">
        <v>68.827699152072199</v>
      </c>
      <c r="G77" s="43">
        <v>17114.082838795999</v>
      </c>
      <c r="H77" s="43">
        <v>7786.6430797631601</v>
      </c>
      <c r="I77" s="43">
        <v>7513.7419401882898</v>
      </c>
      <c r="J77" s="43">
        <v>4224.3496790597201</v>
      </c>
      <c r="K77" s="43">
        <v>73093.815336942105</v>
      </c>
      <c r="L77" s="43">
        <v>73088.597429500194</v>
      </c>
      <c r="M77" s="43">
        <v>151904.89584655</v>
      </c>
      <c r="N77" s="43">
        <v>1178.8302365598399</v>
      </c>
      <c r="O77" s="43">
        <v>1154.0500536065299</v>
      </c>
      <c r="P77" s="43">
        <v>128.207369753493</v>
      </c>
      <c r="Q77" s="43">
        <v>193.461102350045</v>
      </c>
      <c r="R77" s="43">
        <v>396361.318408883</v>
      </c>
      <c r="S77" s="43">
        <v>389369</v>
      </c>
      <c r="T77" s="43">
        <v>8.3485400493450204</v>
      </c>
      <c r="U77" s="43">
        <v>145.55940701733201</v>
      </c>
      <c r="V77" s="43">
        <v>147.45276175345799</v>
      </c>
      <c r="W77" s="43">
        <v>31.529286892626601</v>
      </c>
      <c r="X77" s="43">
        <v>498.18666977910101</v>
      </c>
      <c r="Y77" s="43">
        <v>3148.2725903342398</v>
      </c>
      <c r="Z77" s="43">
        <v>1940.00984816959</v>
      </c>
      <c r="AA77" s="43">
        <v>5.5420979802411798</v>
      </c>
      <c r="AB77" s="43">
        <v>2.4194350141330099</v>
      </c>
      <c r="AC77" s="43">
        <v>11.874929608146701</v>
      </c>
      <c r="AD77" s="43">
        <v>12.1312657043675</v>
      </c>
      <c r="AE77" s="43">
        <v>20.236127576485401</v>
      </c>
      <c r="AF77" s="43">
        <v>24.573717411815501</v>
      </c>
      <c r="AG77" s="43">
        <v>243.964659163454</v>
      </c>
      <c r="AH77" s="43">
        <v>6.13602140586746</v>
      </c>
      <c r="AI77" s="43">
        <v>1019.3168422789</v>
      </c>
      <c r="AJ77" s="43">
        <v>60.0448278086971</v>
      </c>
      <c r="AK77" s="43">
        <f t="shared" si="29"/>
        <v>16.975930808336145</v>
      </c>
      <c r="AL77" s="43">
        <v>1203.16645475515</v>
      </c>
      <c r="AM77" s="43">
        <v>42.1455713047038</v>
      </c>
      <c r="AN77" s="43">
        <v>43.425115066265498</v>
      </c>
      <c r="AO77" s="43">
        <v>0.44429014319371402</v>
      </c>
      <c r="AP77" s="43">
        <v>77.127307047161196</v>
      </c>
      <c r="AQ77" s="43">
        <v>52.467823367073798</v>
      </c>
      <c r="AR77" s="43">
        <v>56.903035493424298</v>
      </c>
      <c r="AS77" s="43">
        <v>332.19443072382802</v>
      </c>
      <c r="AT77" s="43">
        <v>947.27720450004097</v>
      </c>
      <c r="AU77" s="43">
        <v>106.40665971177199</v>
      </c>
      <c r="AV77" s="43">
        <v>453.53098814083199</v>
      </c>
      <c r="AW77" s="43">
        <v>65.741125910278399</v>
      </c>
      <c r="AX77" s="43">
        <v>10.989033807158499</v>
      </c>
      <c r="AY77" s="43">
        <v>41.196917474112503</v>
      </c>
      <c r="AZ77" s="43">
        <v>3.2944563139290302</v>
      </c>
      <c r="BA77" s="43">
        <v>13.9274311264299</v>
      </c>
      <c r="BB77" s="43">
        <v>2.0602821495120098</v>
      </c>
      <c r="BC77" s="43">
        <v>4.7065890199464402</v>
      </c>
      <c r="BD77" s="43">
        <v>0.55273411183814503</v>
      </c>
      <c r="BE77" s="43">
        <v>3.4429002054844502</v>
      </c>
      <c r="BF77" s="43">
        <v>0.61013170768122404</v>
      </c>
      <c r="BG77" s="43">
        <v>20.817853746634398</v>
      </c>
      <c r="BH77" s="43">
        <v>29.938014677721799</v>
      </c>
      <c r="BI77" s="43">
        <v>9.9069691408532599</v>
      </c>
      <c r="BJ77" s="44">
        <f t="shared" si="15"/>
        <v>1401.6642646575024</v>
      </c>
      <c r="BK77" s="43">
        <f t="shared" si="16"/>
        <v>1545.3135473083867</v>
      </c>
      <c r="BL77" s="43">
        <f t="shared" si="17"/>
        <v>1146.6234882734052</v>
      </c>
      <c r="BM77" s="43">
        <f t="shared" si="18"/>
        <v>992.4091644219518</v>
      </c>
      <c r="BN77" s="43">
        <f t="shared" si="19"/>
        <v>444.19679669107029</v>
      </c>
      <c r="BO77" s="43">
        <f t="shared" si="20"/>
        <v>195.18710137048842</v>
      </c>
      <c r="BP77" s="43">
        <f t="shared" si="21"/>
        <v>207.01968579956031</v>
      </c>
      <c r="BQ77" s="43">
        <f t="shared" si="22"/>
        <v>91.259177671164267</v>
      </c>
      <c r="BR77" s="43">
        <f t="shared" si="23"/>
        <v>56.615573684674388</v>
      </c>
      <c r="BS77" s="43">
        <f t="shared" si="24"/>
        <v>37.73410530241776</v>
      </c>
      <c r="BT77" s="43">
        <f t="shared" si="25"/>
        <v>29.41618137466525</v>
      </c>
      <c r="BU77" s="43">
        <f t="shared" si="26"/>
        <v>22.377899264702229</v>
      </c>
      <c r="BV77" s="43">
        <f t="shared" si="27"/>
        <v>21.384473325990374</v>
      </c>
      <c r="BW77" s="45">
        <f t="shared" si="28"/>
        <v>24.802101938261139</v>
      </c>
    </row>
    <row r="78" spans="1:75" x14ac:dyDescent="0.25">
      <c r="A78" s="42">
        <v>75</v>
      </c>
      <c r="B78" s="1" t="s">
        <v>313</v>
      </c>
      <c r="C78" s="1" t="s">
        <v>299</v>
      </c>
      <c r="D78" s="43">
        <v>3.05644615959707</v>
      </c>
      <c r="E78" s="43">
        <v>1.2482276386021001</v>
      </c>
      <c r="F78" s="43">
        <v>3.4715258210712499</v>
      </c>
      <c r="G78" s="43">
        <v>23888.241475320399</v>
      </c>
      <c r="H78" s="43">
        <v>4102.61411580596</v>
      </c>
      <c r="I78" s="43">
        <v>3875.5026093772799</v>
      </c>
      <c r="J78" s="43">
        <v>2881.8275875497702</v>
      </c>
      <c r="K78" s="43">
        <v>76309.931790004004</v>
      </c>
      <c r="L78" s="43">
        <v>77270.434188238694</v>
      </c>
      <c r="M78" s="43">
        <v>157745.098873715</v>
      </c>
      <c r="N78" s="43">
        <v>915.72807855165297</v>
      </c>
      <c r="O78" s="43">
        <v>920.47346958907701</v>
      </c>
      <c r="P78" s="43">
        <v>156.541165869265</v>
      </c>
      <c r="Q78" s="43">
        <v>228.05686402585999</v>
      </c>
      <c r="R78" s="43">
        <v>400794.16208824498</v>
      </c>
      <c r="S78" s="43">
        <v>389369</v>
      </c>
      <c r="T78" s="43">
        <v>1.2927799643947999</v>
      </c>
      <c r="U78" s="43">
        <v>23.731994083556501</v>
      </c>
      <c r="V78" s="43">
        <v>26.0066492726293</v>
      </c>
      <c r="W78" s="43">
        <v>9.4740508084203903</v>
      </c>
      <c r="X78" s="43">
        <v>352.91664470167399</v>
      </c>
      <c r="Y78" s="43">
        <v>901.33162486967603</v>
      </c>
      <c r="Z78" s="43">
        <v>630.71368011232596</v>
      </c>
      <c r="AA78" s="43">
        <v>0.82159622822601797</v>
      </c>
      <c r="AB78" s="43">
        <v>17.9470542859227</v>
      </c>
      <c r="AC78" s="43">
        <v>19.191869562487</v>
      </c>
      <c r="AD78" s="43">
        <v>22.239327317199201</v>
      </c>
      <c r="AE78" s="43">
        <v>3.5817401011597698</v>
      </c>
      <c r="AF78" s="43">
        <v>3.9150995750137998</v>
      </c>
      <c r="AG78" s="43">
        <v>357.12093274563301</v>
      </c>
      <c r="AH78" s="43">
        <v>8.6529940254951399</v>
      </c>
      <c r="AI78" s="43">
        <v>723.92246194071197</v>
      </c>
      <c r="AJ78" s="43">
        <v>73.694520204624894</v>
      </c>
      <c r="AK78" s="43">
        <f t="shared" si="29"/>
        <v>9.8232875379420719</v>
      </c>
      <c r="AL78" s="43">
        <v>21.4279634637176</v>
      </c>
      <c r="AM78" s="43">
        <v>50.956021367690603</v>
      </c>
      <c r="AN78" s="43">
        <v>51.126145920481498</v>
      </c>
      <c r="AO78" s="43">
        <v>0.45465303255829798</v>
      </c>
      <c r="AP78" s="43">
        <v>91.080806648493805</v>
      </c>
      <c r="AQ78" s="43">
        <v>47.744926478442203</v>
      </c>
      <c r="AR78" s="43">
        <v>58.919916871247899</v>
      </c>
      <c r="AS78" s="43">
        <v>813.200335720716</v>
      </c>
      <c r="AT78" s="43">
        <v>1728.2617626039601</v>
      </c>
      <c r="AU78" s="43">
        <v>161.997650654756</v>
      </c>
      <c r="AV78" s="43">
        <v>547.94345988706903</v>
      </c>
      <c r="AW78" s="43">
        <v>60.737142836980901</v>
      </c>
      <c r="AX78" s="43">
        <v>12.274609830825399</v>
      </c>
      <c r="AY78" s="43">
        <v>36.605419237947203</v>
      </c>
      <c r="AZ78" s="43">
        <v>2.9397576303617701</v>
      </c>
      <c r="BA78" s="43">
        <v>12.8716894301552</v>
      </c>
      <c r="BB78" s="43">
        <v>2.2026951174626199</v>
      </c>
      <c r="BC78" s="43">
        <v>5.3453178703568502</v>
      </c>
      <c r="BD78" s="43">
        <v>0.722192887460677</v>
      </c>
      <c r="BE78" s="43">
        <v>4.8372665007587701</v>
      </c>
      <c r="BF78" s="43">
        <v>0.889593302603508</v>
      </c>
      <c r="BG78" s="43">
        <v>23.614150090235601</v>
      </c>
      <c r="BH78" s="43">
        <v>29.414689119639402</v>
      </c>
      <c r="BI78" s="43">
        <v>16.499918858877301</v>
      </c>
      <c r="BJ78" s="44">
        <f t="shared" si="15"/>
        <v>3431.2250452350886</v>
      </c>
      <c r="BK78" s="43">
        <f t="shared" si="16"/>
        <v>2819.3503468253834</v>
      </c>
      <c r="BL78" s="43">
        <f t="shared" si="17"/>
        <v>1745.6643389521123</v>
      </c>
      <c r="BM78" s="43">
        <f t="shared" si="18"/>
        <v>1199.0010063174377</v>
      </c>
      <c r="BN78" s="43">
        <f t="shared" si="19"/>
        <v>410.38610024987099</v>
      </c>
      <c r="BO78" s="43">
        <f t="shared" si="20"/>
        <v>218.02148900222733</v>
      </c>
      <c r="BP78" s="43">
        <f t="shared" si="21"/>
        <v>183.94683034144322</v>
      </c>
      <c r="BQ78" s="43">
        <f t="shared" si="22"/>
        <v>81.433729372902221</v>
      </c>
      <c r="BR78" s="43">
        <f t="shared" si="23"/>
        <v>52.323940772988621</v>
      </c>
      <c r="BS78" s="43">
        <f t="shared" si="24"/>
        <v>40.342401418729303</v>
      </c>
      <c r="BT78" s="43">
        <f t="shared" si="25"/>
        <v>33.408236689730316</v>
      </c>
      <c r="BU78" s="43">
        <f t="shared" si="26"/>
        <v>29.238578439703524</v>
      </c>
      <c r="BV78" s="43">
        <f t="shared" si="27"/>
        <v>30.045133545085527</v>
      </c>
      <c r="BW78" s="45">
        <f t="shared" si="28"/>
        <v>36.162329374126344</v>
      </c>
    </row>
    <row r="79" spans="1:75" x14ac:dyDescent="0.25">
      <c r="A79" s="42">
        <v>76</v>
      </c>
      <c r="B79" s="1" t="s">
        <v>314</v>
      </c>
      <c r="C79" s="1" t="s">
        <v>299</v>
      </c>
      <c r="D79" s="43">
        <v>4.8033905312972802</v>
      </c>
      <c r="E79" s="43">
        <v>1.8712309769869</v>
      </c>
      <c r="F79" s="43">
        <v>2.5528803037515302</v>
      </c>
      <c r="G79" s="43">
        <v>2174.9024488867099</v>
      </c>
      <c r="H79" s="43">
        <v>352.01676175048698</v>
      </c>
      <c r="I79" s="43">
        <v>314.84623045258297</v>
      </c>
      <c r="J79" s="43">
        <v>2234.4831116656701</v>
      </c>
      <c r="K79" s="43">
        <v>11248.105661761199</v>
      </c>
      <c r="L79" s="43">
        <v>9082.7196607232308</v>
      </c>
      <c r="M79" s="43">
        <v>135578.19789471399</v>
      </c>
      <c r="N79" s="43">
        <v>955.10567250077395</v>
      </c>
      <c r="O79" s="43">
        <v>874.46035435680096</v>
      </c>
      <c r="P79" s="43">
        <v>184.535962959052</v>
      </c>
      <c r="Q79" s="43">
        <v>114.62849153295601</v>
      </c>
      <c r="R79" s="43">
        <v>360268.736183614</v>
      </c>
      <c r="S79" s="43">
        <v>384244</v>
      </c>
      <c r="T79" s="43">
        <v>0.49355164083897102</v>
      </c>
      <c r="U79" s="43">
        <v>26.498089975595299</v>
      </c>
      <c r="V79" s="43">
        <v>39.826681419307597</v>
      </c>
      <c r="W79" s="43">
        <v>12.292474054269601</v>
      </c>
      <c r="X79" s="43">
        <v>295.25456037755703</v>
      </c>
      <c r="Y79" s="43">
        <v>431.20326938540302</v>
      </c>
      <c r="Z79" s="43">
        <v>299.75727878656897</v>
      </c>
      <c r="AA79" s="43">
        <v>1.7353102467285799</v>
      </c>
      <c r="AB79" s="43">
        <v>33.9727519169708</v>
      </c>
      <c r="AC79" s="43">
        <v>12.3460277476828</v>
      </c>
      <c r="AD79" s="43">
        <v>13.2275007077415</v>
      </c>
      <c r="AE79" s="43">
        <v>3.6001841170229301</v>
      </c>
      <c r="AF79" s="43">
        <v>5.2373214862661204</v>
      </c>
      <c r="AG79" s="43">
        <v>88.697541901984096</v>
      </c>
      <c r="AH79" s="43">
        <v>2.6124517471845801</v>
      </c>
      <c r="AI79" s="43">
        <v>811.33815803710399</v>
      </c>
      <c r="AJ79" s="43">
        <v>96.881302709864002</v>
      </c>
      <c r="AK79" s="43">
        <f t="shared" si="29"/>
        <v>8.3745587161112489</v>
      </c>
      <c r="AL79" s="43">
        <v>5.6613222650881596</v>
      </c>
      <c r="AM79" s="43">
        <v>131.949438365768</v>
      </c>
      <c r="AN79" s="43">
        <v>129.389304622899</v>
      </c>
      <c r="AO79" s="43">
        <v>1.1884523860126801</v>
      </c>
      <c r="AP79" s="43">
        <v>61.084219957403299</v>
      </c>
      <c r="AQ79" s="43">
        <v>22.539060239055701</v>
      </c>
      <c r="AR79" s="43">
        <v>30.823069508815799</v>
      </c>
      <c r="AS79" s="43">
        <v>909.750368476007</v>
      </c>
      <c r="AT79" s="43">
        <v>2180.0687185186298</v>
      </c>
      <c r="AU79" s="43">
        <v>195.22559710082001</v>
      </c>
      <c r="AV79" s="43">
        <v>668.56004419704198</v>
      </c>
      <c r="AW79" s="43">
        <v>77.411792723267297</v>
      </c>
      <c r="AX79" s="43">
        <v>17.1032511068506</v>
      </c>
      <c r="AY79" s="43">
        <v>47.890445902432397</v>
      </c>
      <c r="AZ79" s="43">
        <v>3.6547715312288802</v>
      </c>
      <c r="BA79" s="43">
        <v>16.150653367017799</v>
      </c>
      <c r="BB79" s="43">
        <v>2.6872895617938202</v>
      </c>
      <c r="BC79" s="43">
        <v>6.8638004263142296</v>
      </c>
      <c r="BD79" s="43">
        <v>0.91295947405955102</v>
      </c>
      <c r="BE79" s="43">
        <v>5.3889412019874099</v>
      </c>
      <c r="BF79" s="43">
        <v>1.03365492367987</v>
      </c>
      <c r="BG79" s="43">
        <v>35.899064383955903</v>
      </c>
      <c r="BH79" s="43">
        <v>42.720951986450203</v>
      </c>
      <c r="BI79" s="43">
        <v>11.5918594735898</v>
      </c>
      <c r="BJ79" s="44">
        <f t="shared" si="15"/>
        <v>3838.6091496877934</v>
      </c>
      <c r="BK79" s="43">
        <f t="shared" si="16"/>
        <v>3556.39268926367</v>
      </c>
      <c r="BL79" s="43">
        <f t="shared" si="17"/>
        <v>2103.724106689871</v>
      </c>
      <c r="BM79" s="43">
        <f t="shared" si="18"/>
        <v>1462.9322630132208</v>
      </c>
      <c r="BN79" s="43">
        <f t="shared" si="19"/>
        <v>523.05265353558991</v>
      </c>
      <c r="BO79" s="43">
        <f t="shared" si="20"/>
        <v>303.78776388722201</v>
      </c>
      <c r="BP79" s="43">
        <f t="shared" si="21"/>
        <v>240.65550704739897</v>
      </c>
      <c r="BQ79" s="43">
        <f t="shared" si="22"/>
        <v>101.24020862129862</v>
      </c>
      <c r="BR79" s="43">
        <f t="shared" si="23"/>
        <v>65.653062467552033</v>
      </c>
      <c r="BS79" s="43">
        <f t="shared" si="24"/>
        <v>49.217757542011356</v>
      </c>
      <c r="BT79" s="43">
        <f t="shared" si="25"/>
        <v>42.898752664463935</v>
      </c>
      <c r="BU79" s="43">
        <f t="shared" si="26"/>
        <v>36.961922026702474</v>
      </c>
      <c r="BV79" s="43">
        <f t="shared" si="27"/>
        <v>33.471684484393847</v>
      </c>
      <c r="BW79" s="45">
        <f t="shared" si="28"/>
        <v>42.018492832515037</v>
      </c>
    </row>
    <row r="80" spans="1:75" x14ac:dyDescent="0.25">
      <c r="A80" s="42">
        <v>77</v>
      </c>
      <c r="B80" s="1" t="s">
        <v>315</v>
      </c>
      <c r="C80" s="1" t="s">
        <v>299</v>
      </c>
      <c r="D80" s="43">
        <v>5.9009632053440804</v>
      </c>
      <c r="E80" s="43">
        <v>3.0677679110371598</v>
      </c>
      <c r="F80" s="43">
        <v>2.8115544245561601</v>
      </c>
      <c r="G80" s="43">
        <v>1452.4214095017201</v>
      </c>
      <c r="H80" s="43">
        <v>267.20058573810797</v>
      </c>
      <c r="I80" s="43">
        <v>373.90614963647499</v>
      </c>
      <c r="J80" s="43">
        <v>1682.8000812052601</v>
      </c>
      <c r="K80" s="43">
        <v>7585.3484358253299</v>
      </c>
      <c r="L80" s="43">
        <v>6025.2339964678204</v>
      </c>
      <c r="M80" s="43">
        <v>172437.56931204401</v>
      </c>
      <c r="N80" s="43">
        <v>819.31986730724702</v>
      </c>
      <c r="O80" s="43">
        <v>756.89443351998602</v>
      </c>
      <c r="P80" s="43">
        <v>63.7765647343181</v>
      </c>
      <c r="Q80" s="43">
        <v>37.856679731515598</v>
      </c>
      <c r="R80" s="43">
        <v>382774.73350854497</v>
      </c>
      <c r="S80" s="43">
        <v>384244</v>
      </c>
      <c r="T80" s="43">
        <v>0.64894787568373002</v>
      </c>
      <c r="U80" s="43">
        <v>10.941083646305101</v>
      </c>
      <c r="V80" s="43">
        <v>10.4890787537168</v>
      </c>
      <c r="W80" s="43">
        <v>8.6914571743639204</v>
      </c>
      <c r="X80" s="43">
        <v>275.33581381854202</v>
      </c>
      <c r="Y80" s="43">
        <v>350.30600722097699</v>
      </c>
      <c r="Z80" s="43">
        <v>226.37882889937299</v>
      </c>
      <c r="AA80" s="43">
        <v>3.32928521715283</v>
      </c>
      <c r="AB80" s="43">
        <v>48.888456018158202</v>
      </c>
      <c r="AC80" s="43">
        <v>8.4026014741180592</v>
      </c>
      <c r="AD80" s="43">
        <v>7.3297509101336997</v>
      </c>
      <c r="AE80" s="43">
        <v>7.4638574650307303</v>
      </c>
      <c r="AF80" s="43">
        <v>8.8964744690816495</v>
      </c>
      <c r="AG80" s="43">
        <v>43.270589463139302</v>
      </c>
      <c r="AH80" s="43">
        <v>2.7003145679299001</v>
      </c>
      <c r="AI80" s="43">
        <v>788.03814951273102</v>
      </c>
      <c r="AJ80" s="43">
        <v>87.743598062087699</v>
      </c>
      <c r="AK80" s="43">
        <f t="shared" si="29"/>
        <v>8.9811469659029974</v>
      </c>
      <c r="AL80" s="43">
        <v>2.4886726011601499</v>
      </c>
      <c r="AM80" s="43">
        <v>8.4337478700805999</v>
      </c>
      <c r="AN80" s="43">
        <v>6.7064677496671896</v>
      </c>
      <c r="AO80" s="43">
        <v>0.93293331295828297</v>
      </c>
      <c r="AP80" s="43">
        <v>61.365800674867799</v>
      </c>
      <c r="AQ80" s="43">
        <v>11.3497090539501</v>
      </c>
      <c r="AR80" s="43">
        <v>19.440213175076899</v>
      </c>
      <c r="AS80" s="43">
        <v>916.50489204786697</v>
      </c>
      <c r="AT80" s="43">
        <v>1892.28425762902</v>
      </c>
      <c r="AU80" s="43">
        <v>184.95901953663</v>
      </c>
      <c r="AV80" s="43">
        <v>652.41997243351796</v>
      </c>
      <c r="AW80" s="43">
        <v>74.351260531351102</v>
      </c>
      <c r="AX80" s="43">
        <v>18.790240988297001</v>
      </c>
      <c r="AY80" s="43">
        <v>45.673704689986202</v>
      </c>
      <c r="AZ80" s="43">
        <v>3.4832382397444701</v>
      </c>
      <c r="BA80" s="43">
        <v>14.0983291357417</v>
      </c>
      <c r="BB80" s="43">
        <v>2.53988396245509</v>
      </c>
      <c r="BC80" s="43">
        <v>6.0259097013792804</v>
      </c>
      <c r="BD80" s="43">
        <v>0.79164971460594402</v>
      </c>
      <c r="BE80" s="43">
        <v>5.40020624544404</v>
      </c>
      <c r="BF80" s="43">
        <v>1.0267290358730099</v>
      </c>
      <c r="BG80" s="43">
        <v>29.4723306342249</v>
      </c>
      <c r="BH80" s="43">
        <v>34.1456701967683</v>
      </c>
      <c r="BI80" s="43">
        <v>8.0828673880461999</v>
      </c>
      <c r="BJ80" s="44">
        <f t="shared" si="15"/>
        <v>3867.1092491471181</v>
      </c>
      <c r="BK80" s="43">
        <f t="shared" si="16"/>
        <v>3086.9237481713212</v>
      </c>
      <c r="BL80" s="43">
        <f t="shared" si="17"/>
        <v>1993.0928829378233</v>
      </c>
      <c r="BM80" s="43">
        <f t="shared" si="18"/>
        <v>1427.6148193293609</v>
      </c>
      <c r="BN80" s="43">
        <f t="shared" si="19"/>
        <v>502.37338196858855</v>
      </c>
      <c r="BO80" s="43">
        <f t="shared" si="20"/>
        <v>333.75206018289521</v>
      </c>
      <c r="BP80" s="43">
        <f t="shared" si="21"/>
        <v>229.51610396977989</v>
      </c>
      <c r="BQ80" s="43">
        <f t="shared" si="22"/>
        <v>96.488593898738785</v>
      </c>
      <c r="BR80" s="43">
        <f t="shared" si="23"/>
        <v>57.310281039600412</v>
      </c>
      <c r="BS80" s="43">
        <f t="shared" si="24"/>
        <v>46.518021290386258</v>
      </c>
      <c r="BT80" s="43">
        <f t="shared" si="25"/>
        <v>37.661935633620502</v>
      </c>
      <c r="BU80" s="43">
        <f t="shared" si="26"/>
        <v>32.050595733034172</v>
      </c>
      <c r="BV80" s="43">
        <f t="shared" si="27"/>
        <v>33.541653698410187</v>
      </c>
      <c r="BW80" s="45">
        <f t="shared" si="28"/>
        <v>41.736952677764627</v>
      </c>
    </row>
    <row r="81" spans="1:75" x14ac:dyDescent="0.25">
      <c r="A81" s="42">
        <v>78</v>
      </c>
      <c r="B81" s="1" t="s">
        <v>316</v>
      </c>
      <c r="C81" s="1" t="s">
        <v>299</v>
      </c>
      <c r="D81" s="43">
        <v>3.2963082730138402</v>
      </c>
      <c r="E81" s="43">
        <v>2.96633067449857</v>
      </c>
      <c r="F81" s="43">
        <v>4.6407938121435199</v>
      </c>
      <c r="G81" s="43">
        <v>1294.6686225651699</v>
      </c>
      <c r="H81" s="43">
        <v>29.7529027985426</v>
      </c>
      <c r="I81" s="43">
        <v>22.725764430482499</v>
      </c>
      <c r="J81" s="43">
        <v>588.39205247735595</v>
      </c>
      <c r="K81" s="43">
        <v>2907.5234754793701</v>
      </c>
      <c r="L81" s="43">
        <v>2549.95086120424</v>
      </c>
      <c r="M81" s="43">
        <v>176324.57671839601</v>
      </c>
      <c r="N81" s="43">
        <v>951.19173113107399</v>
      </c>
      <c r="O81" s="43">
        <v>983.27265111040401</v>
      </c>
      <c r="P81" s="43">
        <v>124.529297143048</v>
      </c>
      <c r="Q81" s="43">
        <v>6.2428110410987498</v>
      </c>
      <c r="R81" s="43">
        <v>375303.15232576302</v>
      </c>
      <c r="S81" s="43">
        <v>384244</v>
      </c>
      <c r="T81" s="43">
        <v>0.221953917464563</v>
      </c>
      <c r="U81" s="43">
        <v>2.4515756322448099</v>
      </c>
      <c r="V81" s="43">
        <v>2.6819080552655401</v>
      </c>
      <c r="W81" s="43">
        <v>10.602044473971</v>
      </c>
      <c r="X81" s="43">
        <v>199.54407717554199</v>
      </c>
      <c r="Y81" s="43">
        <v>35.078128749451601</v>
      </c>
      <c r="Z81" s="43">
        <v>49.7565808962825</v>
      </c>
      <c r="AA81" s="43">
        <v>0.41269065860402299</v>
      </c>
      <c r="AB81" s="43">
        <v>11.714563854901099</v>
      </c>
      <c r="AC81" s="43">
        <v>1.8628830368530001</v>
      </c>
      <c r="AD81" s="43">
        <v>2.2697837608244602</v>
      </c>
      <c r="AE81" s="43">
        <v>1.9423222903224999</v>
      </c>
      <c r="AF81" s="43">
        <v>2.0239043064458402</v>
      </c>
      <c r="AG81" s="43">
        <v>47.092618814115802</v>
      </c>
      <c r="AH81" s="43">
        <v>0.53957098706520901</v>
      </c>
      <c r="AI81" s="43">
        <v>1179.6834809936499</v>
      </c>
      <c r="AJ81" s="43">
        <v>79.739438339224407</v>
      </c>
      <c r="AK81" s="43">
        <f t="shared" si="29"/>
        <v>14.794228622166694</v>
      </c>
      <c r="AL81" s="43">
        <v>1.96110627438931</v>
      </c>
      <c r="AM81" s="43">
        <v>2.33383302066109</v>
      </c>
      <c r="AN81" s="43">
        <v>2.74092277595238</v>
      </c>
      <c r="AO81" s="43">
        <v>0.107732476410262</v>
      </c>
      <c r="AP81" s="43">
        <v>35.938369942389201</v>
      </c>
      <c r="AQ81" s="43">
        <v>1.0300512413652401</v>
      </c>
      <c r="AR81" s="43">
        <v>8.0125598905164495</v>
      </c>
      <c r="AS81" s="43">
        <v>700.49515834397505</v>
      </c>
      <c r="AT81" s="43">
        <v>1507.0439818851301</v>
      </c>
      <c r="AU81" s="43">
        <v>154.97061873333999</v>
      </c>
      <c r="AV81" s="43">
        <v>561.73426071154097</v>
      </c>
      <c r="AW81" s="43">
        <v>61.792299692792199</v>
      </c>
      <c r="AX81" s="43">
        <v>15.2969949079886</v>
      </c>
      <c r="AY81" s="43">
        <v>37.913337550653402</v>
      </c>
      <c r="AZ81" s="43">
        <v>3.0231037777216199</v>
      </c>
      <c r="BA81" s="43">
        <v>12.839169994154</v>
      </c>
      <c r="BB81" s="43">
        <v>2.1203251516215</v>
      </c>
      <c r="BC81" s="43">
        <v>5.4858479381145502</v>
      </c>
      <c r="BD81" s="43">
        <v>0.62804647236429201</v>
      </c>
      <c r="BE81" s="43">
        <v>5.0897079601047404</v>
      </c>
      <c r="BF81" s="43">
        <v>0.84826541824930302</v>
      </c>
      <c r="BG81" s="43">
        <v>18.1318983806507</v>
      </c>
      <c r="BH81" s="43">
        <v>32.911411812060102</v>
      </c>
      <c r="BI81" s="43">
        <v>9.1979274713390105</v>
      </c>
      <c r="BJ81" s="44">
        <f t="shared" si="15"/>
        <v>2955.6757736032705</v>
      </c>
      <c r="BK81" s="43">
        <f t="shared" si="16"/>
        <v>2458.4730536462152</v>
      </c>
      <c r="BL81" s="43">
        <f t="shared" si="17"/>
        <v>1669.9420122127156</v>
      </c>
      <c r="BM81" s="43">
        <f t="shared" si="18"/>
        <v>1229.177813373175</v>
      </c>
      <c r="BN81" s="43">
        <f t="shared" si="19"/>
        <v>417.51553846481215</v>
      </c>
      <c r="BO81" s="43">
        <f t="shared" si="20"/>
        <v>271.70506053265717</v>
      </c>
      <c r="BP81" s="43">
        <f t="shared" si="21"/>
        <v>190.51928417413768</v>
      </c>
      <c r="BQ81" s="43">
        <f t="shared" si="22"/>
        <v>83.742486917496393</v>
      </c>
      <c r="BR81" s="43">
        <f t="shared" si="23"/>
        <v>52.191747943715448</v>
      </c>
      <c r="BS81" s="43">
        <f t="shared" si="24"/>
        <v>38.833793985741757</v>
      </c>
      <c r="BT81" s="43">
        <f t="shared" si="25"/>
        <v>34.286549613215939</v>
      </c>
      <c r="BU81" s="43">
        <f t="shared" si="26"/>
        <v>25.426982686813442</v>
      </c>
      <c r="BV81" s="43">
        <f t="shared" si="27"/>
        <v>31.61309291990522</v>
      </c>
      <c r="BW81" s="45">
        <f t="shared" si="28"/>
        <v>34.482334075174919</v>
      </c>
    </row>
    <row r="82" spans="1:75" x14ac:dyDescent="0.25">
      <c r="A82" s="42">
        <v>79</v>
      </c>
      <c r="B82" s="1" t="s">
        <v>317</v>
      </c>
      <c r="C82" s="1" t="s">
        <v>299</v>
      </c>
      <c r="D82" s="43">
        <v>10.3736111928875</v>
      </c>
      <c r="E82" s="43">
        <v>3.9209491167558599</v>
      </c>
      <c r="F82" s="43">
        <v>2.4389966106653298</v>
      </c>
      <c r="G82" s="43">
        <v>3577.4207176121599</v>
      </c>
      <c r="H82" s="43">
        <v>347.745626086166</v>
      </c>
      <c r="I82" s="43">
        <v>352.68900643424098</v>
      </c>
      <c r="J82" s="43">
        <v>5338.3010364275697</v>
      </c>
      <c r="K82" s="43">
        <v>10442.0997235782</v>
      </c>
      <c r="L82" s="43">
        <v>10381.7654728531</v>
      </c>
      <c r="M82" s="43">
        <v>152469.74639260501</v>
      </c>
      <c r="N82" s="43">
        <v>1467.9266035537601</v>
      </c>
      <c r="O82" s="43">
        <v>1249.6080361607001</v>
      </c>
      <c r="P82" s="43">
        <v>411.58553313966502</v>
      </c>
      <c r="Q82" s="43">
        <v>73.772222084881093</v>
      </c>
      <c r="R82" s="43">
        <v>368027.45436554699</v>
      </c>
      <c r="S82" s="43">
        <v>384244</v>
      </c>
      <c r="T82" s="43">
        <v>0.590004635024442</v>
      </c>
      <c r="U82" s="43">
        <v>14.4174353644934</v>
      </c>
      <c r="V82" s="43">
        <v>19.074266176611101</v>
      </c>
      <c r="W82" s="43">
        <v>10.2035815059886</v>
      </c>
      <c r="X82" s="43">
        <v>173.25613307002999</v>
      </c>
      <c r="Y82" s="43">
        <v>942.13693327707995</v>
      </c>
      <c r="Z82" s="43">
        <v>496.94496200568102</v>
      </c>
      <c r="AA82" s="43">
        <v>4.7467651343360098</v>
      </c>
      <c r="AB82" s="43">
        <v>108.85673582597499</v>
      </c>
      <c r="AC82" s="43">
        <v>19.9809450896261</v>
      </c>
      <c r="AD82" s="43">
        <v>16.390903593040999</v>
      </c>
      <c r="AE82" s="43">
        <v>12.606877155012301</v>
      </c>
      <c r="AF82" s="43">
        <v>14.877211737101501</v>
      </c>
      <c r="AG82" s="43">
        <v>139.95714501118701</v>
      </c>
      <c r="AH82" s="43">
        <v>5.6536174640367296</v>
      </c>
      <c r="AI82" s="43">
        <v>948.59578430640101</v>
      </c>
      <c r="AJ82" s="43">
        <v>56.642241218392599</v>
      </c>
      <c r="AK82" s="43">
        <f t="shared" si="29"/>
        <v>16.74714424962368</v>
      </c>
      <c r="AL82" s="43">
        <v>4.1884311203785796</v>
      </c>
      <c r="AM82" s="43">
        <v>9.0331963065704706</v>
      </c>
      <c r="AN82" s="43">
        <v>8.4645556564695301</v>
      </c>
      <c r="AO82" s="43">
        <v>0.245450801801359</v>
      </c>
      <c r="AP82" s="43">
        <v>37.130968731203403</v>
      </c>
      <c r="AQ82" s="43">
        <v>11.050747187163401</v>
      </c>
      <c r="AR82" s="43">
        <v>17.513200787076201</v>
      </c>
      <c r="AS82" s="43">
        <v>455.52053551807199</v>
      </c>
      <c r="AT82" s="43">
        <v>1008.43998115288</v>
      </c>
      <c r="AU82" s="43">
        <v>102.52486588195499</v>
      </c>
      <c r="AV82" s="43">
        <v>374.49054685353298</v>
      </c>
      <c r="AW82" s="43">
        <v>41.957939287069998</v>
      </c>
      <c r="AX82" s="43">
        <v>12.6273601757267</v>
      </c>
      <c r="AY82" s="43">
        <v>26.493174023295399</v>
      </c>
      <c r="AZ82" s="43">
        <v>2.1552322940566402</v>
      </c>
      <c r="BA82" s="43">
        <v>9.5957837997285793</v>
      </c>
      <c r="BB82" s="43">
        <v>1.47084043880282</v>
      </c>
      <c r="BC82" s="43">
        <v>4.0582298440999303</v>
      </c>
      <c r="BD82" s="43">
        <v>0.53492248883907301</v>
      </c>
      <c r="BE82" s="43">
        <v>3.6730640935087</v>
      </c>
      <c r="BF82" s="43">
        <v>0.65475132489091903</v>
      </c>
      <c r="BG82" s="43">
        <v>49.486988024273202</v>
      </c>
      <c r="BH82" s="43">
        <v>20.305795374009499</v>
      </c>
      <c r="BI82" s="43">
        <v>5.4091052167959504</v>
      </c>
      <c r="BJ82" s="44">
        <f t="shared" si="15"/>
        <v>1922.0275760256204</v>
      </c>
      <c r="BK82" s="43">
        <f t="shared" si="16"/>
        <v>1645.0896919296574</v>
      </c>
      <c r="BL82" s="43">
        <f t="shared" si="17"/>
        <v>1104.7938133831358</v>
      </c>
      <c r="BM82" s="43">
        <f t="shared" si="18"/>
        <v>819.45415066418593</v>
      </c>
      <c r="BN82" s="43">
        <f t="shared" si="19"/>
        <v>283.49958977749998</v>
      </c>
      <c r="BO82" s="43">
        <f t="shared" si="20"/>
        <v>224.28703686903552</v>
      </c>
      <c r="BP82" s="43">
        <f t="shared" si="21"/>
        <v>133.13152775525325</v>
      </c>
      <c r="BQ82" s="43">
        <f t="shared" si="22"/>
        <v>59.70172559713685</v>
      </c>
      <c r="BR82" s="43">
        <f t="shared" si="23"/>
        <v>39.007251218408861</v>
      </c>
      <c r="BS82" s="43">
        <f t="shared" si="24"/>
        <v>26.938469575143223</v>
      </c>
      <c r="BT82" s="43">
        <f t="shared" si="25"/>
        <v>25.363936525624563</v>
      </c>
      <c r="BU82" s="43">
        <f t="shared" si="26"/>
        <v>21.656780924658825</v>
      </c>
      <c r="BV82" s="43">
        <f t="shared" si="27"/>
        <v>22.814062692600622</v>
      </c>
      <c r="BW82" s="45">
        <f t="shared" si="28"/>
        <v>26.615907515891017</v>
      </c>
    </row>
    <row r="83" spans="1:75" x14ac:dyDescent="0.25">
      <c r="A83" s="42">
        <v>80</v>
      </c>
      <c r="B83" s="1" t="s">
        <v>317</v>
      </c>
      <c r="C83" s="1" t="s">
        <v>299</v>
      </c>
      <c r="D83" s="43">
        <v>3.6857367968220398</v>
      </c>
      <c r="E83" s="43">
        <v>4.87656570818858</v>
      </c>
      <c r="F83" s="43">
        <v>3.0644645201876601</v>
      </c>
      <c r="G83" s="43">
        <v>9073.9731072698105</v>
      </c>
      <c r="H83" s="43">
        <v>44.441560364215398</v>
      </c>
      <c r="I83" s="43">
        <v>38.530378256247701</v>
      </c>
      <c r="J83" s="43">
        <v>14329.0037591256</v>
      </c>
      <c r="K83" s="43">
        <v>39578.490179439497</v>
      </c>
      <c r="L83" s="43">
        <v>44425.620735643199</v>
      </c>
      <c r="M83" s="43">
        <v>172464.289235153</v>
      </c>
      <c r="N83" s="43">
        <v>1367.4039663987201</v>
      </c>
      <c r="O83" s="43">
        <v>1525.3958429341801</v>
      </c>
      <c r="P83" s="43">
        <v>49.389360996160399</v>
      </c>
      <c r="Q83" s="43">
        <v>664.79394491366702</v>
      </c>
      <c r="R83" s="43">
        <v>393641.99850482598</v>
      </c>
      <c r="S83" s="43">
        <v>384244</v>
      </c>
      <c r="T83" s="43">
        <v>0.92313442819119795</v>
      </c>
      <c r="U83" s="43">
        <v>9.3072007310754792</v>
      </c>
      <c r="V83" s="43">
        <v>8.1283618319796407</v>
      </c>
      <c r="W83" s="43">
        <v>9.3595861861658491</v>
      </c>
      <c r="X83" s="43">
        <v>194.45799031311</v>
      </c>
      <c r="Y83" s="43">
        <v>363.302566337212</v>
      </c>
      <c r="Z83" s="43">
        <v>307.60869362995697</v>
      </c>
      <c r="AA83" s="43">
        <v>0.38765160424994399</v>
      </c>
      <c r="AB83" s="43">
        <v>6.7195952570262998</v>
      </c>
      <c r="AC83" s="43">
        <v>7.7596714596689003</v>
      </c>
      <c r="AD83" s="43">
        <v>9.4592486906642996</v>
      </c>
      <c r="AE83" s="43">
        <v>2.7142500173914801</v>
      </c>
      <c r="AF83" s="43">
        <v>10.7544438988169</v>
      </c>
      <c r="AG83" s="43">
        <v>122.509020521051</v>
      </c>
      <c r="AH83" s="43">
        <v>17.931377724234899</v>
      </c>
      <c r="AI83" s="43">
        <v>1015.65010512637</v>
      </c>
      <c r="AJ83" s="43">
        <v>62.2192359789614</v>
      </c>
      <c r="AK83" s="43">
        <f t="shared" si="29"/>
        <v>16.323731546137893</v>
      </c>
      <c r="AL83" s="43">
        <v>4.8885809168030097</v>
      </c>
      <c r="AM83" s="43">
        <v>1.9895750397660199</v>
      </c>
      <c r="AN83" s="43">
        <v>7.2630234491524597</v>
      </c>
      <c r="AO83" s="43">
        <v>0.213397452281234</v>
      </c>
      <c r="AP83" s="43">
        <v>215.66274155255999</v>
      </c>
      <c r="AQ83" s="43">
        <v>193.55548421271101</v>
      </c>
      <c r="AR83" s="43">
        <v>199.95792914738001</v>
      </c>
      <c r="AS83" s="43">
        <v>593.11321450682999</v>
      </c>
      <c r="AT83" s="43">
        <v>1300.4438436765699</v>
      </c>
      <c r="AU83" s="43">
        <v>134.82880650754601</v>
      </c>
      <c r="AV83" s="43">
        <v>444.75164264541303</v>
      </c>
      <c r="AW83" s="43">
        <v>49.960574155371297</v>
      </c>
      <c r="AX83" s="43">
        <v>14.4200176698889</v>
      </c>
      <c r="AY83" s="43">
        <v>28.915147316813201</v>
      </c>
      <c r="AZ83" s="43">
        <v>2.31791513347286</v>
      </c>
      <c r="BA83" s="43">
        <v>10.646794567452901</v>
      </c>
      <c r="BB83" s="43">
        <v>1.7644646190697799</v>
      </c>
      <c r="BC83" s="43">
        <v>4.35007154027954</v>
      </c>
      <c r="BD83" s="43">
        <v>0.61270070121070697</v>
      </c>
      <c r="BE83" s="43">
        <v>4.1764248088678704</v>
      </c>
      <c r="BF83" s="43">
        <v>0.82381513029082398</v>
      </c>
      <c r="BG83" s="43">
        <v>47.248143237996999</v>
      </c>
      <c r="BH83" s="43">
        <v>25.690309411681401</v>
      </c>
      <c r="BI83" s="43">
        <v>7.4413229434467798</v>
      </c>
      <c r="BJ83" s="44">
        <f t="shared" si="15"/>
        <v>2502.5874029824054</v>
      </c>
      <c r="BK83" s="43">
        <f t="shared" si="16"/>
        <v>2121.441833077602</v>
      </c>
      <c r="BL83" s="43">
        <f t="shared" si="17"/>
        <v>1452.8966218485562</v>
      </c>
      <c r="BM83" s="43">
        <f t="shared" si="18"/>
        <v>973.19834276895631</v>
      </c>
      <c r="BN83" s="43">
        <f t="shared" si="19"/>
        <v>337.57144699575201</v>
      </c>
      <c r="BO83" s="43">
        <f t="shared" si="20"/>
        <v>256.1282001756465</v>
      </c>
      <c r="BP83" s="43">
        <f t="shared" si="21"/>
        <v>145.30224782318192</v>
      </c>
      <c r="BQ83" s="43">
        <f t="shared" si="22"/>
        <v>64.208175442461496</v>
      </c>
      <c r="BR83" s="43">
        <f t="shared" si="23"/>
        <v>43.279652713223172</v>
      </c>
      <c r="BS83" s="43">
        <f t="shared" si="24"/>
        <v>32.316201814464833</v>
      </c>
      <c r="BT83" s="43">
        <f t="shared" si="25"/>
        <v>27.187947126747126</v>
      </c>
      <c r="BU83" s="43">
        <f t="shared" si="26"/>
        <v>24.80569640529178</v>
      </c>
      <c r="BV83" s="43">
        <f t="shared" si="27"/>
        <v>25.940526763154473</v>
      </c>
      <c r="BW83" s="45">
        <f t="shared" si="28"/>
        <v>33.488419930521303</v>
      </c>
    </row>
    <row r="84" spans="1:75" x14ac:dyDescent="0.25">
      <c r="A84" s="42">
        <v>81</v>
      </c>
      <c r="B84" s="1" t="s">
        <v>318</v>
      </c>
      <c r="C84" s="1" t="s">
        <v>299</v>
      </c>
      <c r="D84" s="43">
        <v>5.8201668100327</v>
      </c>
      <c r="E84" s="43">
        <v>-2.6719756010080502</v>
      </c>
      <c r="F84" s="43">
        <v>1.99114574608804</v>
      </c>
      <c r="G84" s="43">
        <v>9214.0279721695806</v>
      </c>
      <c r="H84" s="43">
        <v>292.52333804052199</v>
      </c>
      <c r="I84" s="43">
        <v>200.210396878437</v>
      </c>
      <c r="J84" s="43">
        <v>8660.9263497439606</v>
      </c>
      <c r="K84" s="43">
        <v>35742.4153582086</v>
      </c>
      <c r="L84" s="43">
        <v>36466.708370458902</v>
      </c>
      <c r="M84" s="43">
        <v>127650.05047196599</v>
      </c>
      <c r="N84" s="43">
        <v>126.40864933892701</v>
      </c>
      <c r="O84" s="43">
        <v>409.037435997194</v>
      </c>
      <c r="P84" s="43">
        <v>189.84756176921101</v>
      </c>
      <c r="Q84" s="43">
        <v>44.058895656249703</v>
      </c>
      <c r="R84" s="43">
        <v>416422.984641744</v>
      </c>
      <c r="S84" s="43">
        <v>384244</v>
      </c>
      <c r="T84" s="43">
        <v>0.63183336010603697</v>
      </c>
      <c r="U84" s="43">
        <v>29.596406114522502</v>
      </c>
      <c r="V84" s="43">
        <v>32.107454907880403</v>
      </c>
      <c r="W84" s="43">
        <v>6.9342098442161104</v>
      </c>
      <c r="X84" s="43">
        <v>209.071395664752</v>
      </c>
      <c r="Y84" s="43">
        <v>477.49198605234301</v>
      </c>
      <c r="Z84" s="43">
        <v>231.16608797897999</v>
      </c>
      <c r="AA84" s="43">
        <v>1.7408718807282</v>
      </c>
      <c r="AB84" s="43">
        <v>43.276677862385299</v>
      </c>
      <c r="AC84" s="43">
        <v>9.5280453073130893</v>
      </c>
      <c r="AD84" s="43">
        <v>11.2525029178284</v>
      </c>
      <c r="AE84" s="43">
        <v>3.1512386535627699</v>
      </c>
      <c r="AF84" s="43">
        <v>12.9906059447618</v>
      </c>
      <c r="AG84" s="43">
        <v>319.42720223463601</v>
      </c>
      <c r="AH84" s="43">
        <v>2.3298824491353001</v>
      </c>
      <c r="AI84" s="43">
        <v>759.15392173047405</v>
      </c>
      <c r="AJ84" s="43">
        <v>86.891135327405806</v>
      </c>
      <c r="AK84" s="43">
        <f t="shared" si="29"/>
        <v>8.7368397117839702</v>
      </c>
      <c r="AL84" s="43">
        <v>4.6786953789594703</v>
      </c>
      <c r="AM84" s="43">
        <v>72.692217031675</v>
      </c>
      <c r="AN84" s="43">
        <v>70.945794675582604</v>
      </c>
      <c r="AO84" s="43">
        <v>0.50388070386134698</v>
      </c>
      <c r="AP84" s="43">
        <v>48.894712647511398</v>
      </c>
      <c r="AQ84" s="43">
        <v>16.179005329584601</v>
      </c>
      <c r="AR84" s="43">
        <v>25.272156029159401</v>
      </c>
      <c r="AS84" s="43">
        <v>585.496918185862</v>
      </c>
      <c r="AT84" s="43">
        <v>1608.1591299418101</v>
      </c>
      <c r="AU84" s="43">
        <v>144.00466281088501</v>
      </c>
      <c r="AV84" s="43">
        <v>574.01094870982604</v>
      </c>
      <c r="AW84" s="43">
        <v>62.944256394104002</v>
      </c>
      <c r="AX84" s="43">
        <v>13.9634129501859</v>
      </c>
      <c r="AY84" s="43">
        <v>39.932122972840503</v>
      </c>
      <c r="AZ84" s="43">
        <v>3.0392508761866699</v>
      </c>
      <c r="BA84" s="43">
        <v>12.2786039581816</v>
      </c>
      <c r="BB84" s="43">
        <v>2.02342577989999</v>
      </c>
      <c r="BC84" s="43">
        <v>6.6299118977123301</v>
      </c>
      <c r="BD84" s="43">
        <v>0.70467013957705804</v>
      </c>
      <c r="BE84" s="43">
        <v>4.3660419579880196</v>
      </c>
      <c r="BF84" s="43">
        <v>0.85856656044052204</v>
      </c>
      <c r="BG84" s="43">
        <v>21.724897071400498</v>
      </c>
      <c r="BH84" s="43">
        <v>29.798391320722299</v>
      </c>
      <c r="BI84" s="43">
        <v>9.9877782608704102</v>
      </c>
      <c r="BJ84" s="44">
        <f t="shared" si="15"/>
        <v>2470.4511315859158</v>
      </c>
      <c r="BK84" s="43">
        <f t="shared" si="16"/>
        <v>2623.4243555331323</v>
      </c>
      <c r="BL84" s="43">
        <f t="shared" si="17"/>
        <v>1551.7743837379851</v>
      </c>
      <c r="BM84" s="43">
        <f t="shared" si="18"/>
        <v>1256.0414632600132</v>
      </c>
      <c r="BN84" s="43">
        <f t="shared" si="19"/>
        <v>425.29902968989194</v>
      </c>
      <c r="BO84" s="43">
        <f t="shared" si="20"/>
        <v>248.01799201040674</v>
      </c>
      <c r="BP84" s="43">
        <f t="shared" si="21"/>
        <v>200.66393453688693</v>
      </c>
      <c r="BQ84" s="43">
        <f t="shared" si="22"/>
        <v>84.189774963619669</v>
      </c>
      <c r="BR84" s="43">
        <f t="shared" si="23"/>
        <v>49.913024220250406</v>
      </c>
      <c r="BS84" s="43">
        <f t="shared" si="24"/>
        <v>37.059080217948534</v>
      </c>
      <c r="BT84" s="43">
        <f t="shared" si="25"/>
        <v>41.436949360702066</v>
      </c>
      <c r="BU84" s="43">
        <f t="shared" si="26"/>
        <v>28.529155448463889</v>
      </c>
      <c r="BV84" s="43">
        <f t="shared" si="27"/>
        <v>27.118273030981488</v>
      </c>
      <c r="BW84" s="45">
        <f t="shared" si="28"/>
        <v>34.901079692704151</v>
      </c>
    </row>
    <row r="85" spans="1:75" x14ac:dyDescent="0.25">
      <c r="A85" s="42">
        <v>82</v>
      </c>
      <c r="B85" s="1" t="s">
        <v>319</v>
      </c>
      <c r="C85" s="1" t="s">
        <v>299</v>
      </c>
      <c r="D85" s="43">
        <v>6.8547685477931104</v>
      </c>
      <c r="E85" s="43">
        <v>5.5840548675337098</v>
      </c>
      <c r="F85" s="43">
        <v>2.0103381851381998</v>
      </c>
      <c r="G85" s="43">
        <v>389.234978504195</v>
      </c>
      <c r="H85" s="43">
        <v>97.549816163330107</v>
      </c>
      <c r="I85" s="43">
        <v>95.055046003080903</v>
      </c>
      <c r="J85" s="43">
        <v>121.769347836337</v>
      </c>
      <c r="K85" s="43">
        <v>1667.5823776019499</v>
      </c>
      <c r="L85" s="43">
        <v>1663.4227798813999</v>
      </c>
      <c r="M85" s="43">
        <v>176899.04789891999</v>
      </c>
      <c r="N85" s="43">
        <v>317.67905259452402</v>
      </c>
      <c r="O85" s="43">
        <v>393.99528022951398</v>
      </c>
      <c r="P85" s="43">
        <v>57.098521286483297</v>
      </c>
      <c r="Q85" s="43">
        <v>2.2400966790936501</v>
      </c>
      <c r="R85" s="43">
        <v>379151.146066933</v>
      </c>
      <c r="S85" s="43">
        <v>384244</v>
      </c>
      <c r="T85" s="43">
        <v>0.328983018090728</v>
      </c>
      <c r="U85" s="43">
        <v>1.0568461044006701</v>
      </c>
      <c r="V85" s="43">
        <v>0.17712616251265501</v>
      </c>
      <c r="W85" s="43">
        <v>6.4856811362997799</v>
      </c>
      <c r="X85" s="43">
        <v>164.030463113747</v>
      </c>
      <c r="Y85" s="43">
        <v>54.232497308973997</v>
      </c>
      <c r="Z85" s="43">
        <v>63.561972560941797</v>
      </c>
      <c r="AA85" s="43">
        <v>0.30975261284171202</v>
      </c>
      <c r="AB85" s="43">
        <v>0.118078503022643</v>
      </c>
      <c r="AC85" s="43">
        <v>0.85287119549949497</v>
      </c>
      <c r="AD85" s="43">
        <v>1.0294514157078001</v>
      </c>
      <c r="AE85" s="43">
        <v>1.4228924897412001</v>
      </c>
      <c r="AF85" s="43">
        <v>-0.14588648963643899</v>
      </c>
      <c r="AG85" s="43">
        <v>190.46493632243801</v>
      </c>
      <c r="AH85" s="43">
        <v>-0.13307966471766799</v>
      </c>
      <c r="AI85" s="43">
        <v>889.467754376568</v>
      </c>
      <c r="AJ85" s="43">
        <v>68.144839476843401</v>
      </c>
      <c r="AK85" s="43">
        <f t="shared" si="29"/>
        <v>13.052606201806697</v>
      </c>
      <c r="AL85" s="43">
        <v>0.53854795817783896</v>
      </c>
      <c r="AM85" s="43">
        <v>0.15691542294500899</v>
      </c>
      <c r="AN85" s="43">
        <v>1.8940964639408999E-2</v>
      </c>
      <c r="AO85" s="43">
        <v>8.3126333113515E-2</v>
      </c>
      <c r="AP85" s="43">
        <v>21.9983814195216</v>
      </c>
      <c r="AQ85" s="43">
        <v>0.95089273863974699</v>
      </c>
      <c r="AR85" s="43">
        <v>5.5553814503662799</v>
      </c>
      <c r="AS85" s="43">
        <v>374.327788939279</v>
      </c>
      <c r="AT85" s="43">
        <v>968.58919617813001</v>
      </c>
      <c r="AU85" s="43">
        <v>104.49246537124399</v>
      </c>
      <c r="AV85" s="43">
        <v>421.27695995856499</v>
      </c>
      <c r="AW85" s="43">
        <v>51.506832125011101</v>
      </c>
      <c r="AX85" s="43">
        <v>11.1988390107885</v>
      </c>
      <c r="AY85" s="43">
        <v>31.545954964704801</v>
      </c>
      <c r="AZ85" s="43">
        <v>2.5122429595272999</v>
      </c>
      <c r="BA85" s="43">
        <v>11.3017173584332</v>
      </c>
      <c r="BB85" s="43">
        <v>1.85926738331106</v>
      </c>
      <c r="BC85" s="43">
        <v>4.8602277660279398</v>
      </c>
      <c r="BD85" s="43">
        <v>0.56121685249987097</v>
      </c>
      <c r="BE85" s="43">
        <v>4.2877293171734703</v>
      </c>
      <c r="BF85" s="43">
        <v>0.79989823067468002</v>
      </c>
      <c r="BG85" s="43">
        <v>14.4321670613307</v>
      </c>
      <c r="BH85" s="43">
        <v>27.5736852984537</v>
      </c>
      <c r="BI85" s="43">
        <v>5.8598649829118896</v>
      </c>
      <c r="BJ85" s="44">
        <f t="shared" si="15"/>
        <v>1579.4421474231183</v>
      </c>
      <c r="BK85" s="43">
        <f t="shared" si="16"/>
        <v>1580.0802547767212</v>
      </c>
      <c r="BL85" s="43">
        <f t="shared" si="17"/>
        <v>1125.996394086681</v>
      </c>
      <c r="BM85" s="43">
        <f t="shared" si="18"/>
        <v>921.83142222880736</v>
      </c>
      <c r="BN85" s="43">
        <f t="shared" si="19"/>
        <v>348.01913597980473</v>
      </c>
      <c r="BO85" s="43">
        <f t="shared" si="20"/>
        <v>198.91365916142985</v>
      </c>
      <c r="BP85" s="43">
        <f t="shared" si="21"/>
        <v>158.52238675731056</v>
      </c>
      <c r="BQ85" s="43">
        <f t="shared" si="22"/>
        <v>69.591217715437665</v>
      </c>
      <c r="BR85" s="43">
        <f t="shared" si="23"/>
        <v>45.941940481435772</v>
      </c>
      <c r="BS85" s="43">
        <f t="shared" si="24"/>
        <v>34.052516177858237</v>
      </c>
      <c r="BT85" s="43">
        <f t="shared" si="25"/>
        <v>30.376423537674622</v>
      </c>
      <c r="BU85" s="43">
        <f t="shared" si="26"/>
        <v>22.72133006072352</v>
      </c>
      <c r="BV85" s="43">
        <f t="shared" si="27"/>
        <v>26.631859112878697</v>
      </c>
      <c r="BW85" s="45">
        <f t="shared" si="28"/>
        <v>32.516188238808134</v>
      </c>
    </row>
    <row r="86" spans="1:75" x14ac:dyDescent="0.25">
      <c r="A86" s="42">
        <v>83</v>
      </c>
      <c r="B86" s="1" t="s">
        <v>320</v>
      </c>
      <c r="C86" s="1" t="s">
        <v>299</v>
      </c>
      <c r="D86" s="43">
        <v>4.0486625101942204</v>
      </c>
      <c r="E86" s="43">
        <v>0.769715759711046</v>
      </c>
      <c r="F86" s="43">
        <v>1.64016962772296</v>
      </c>
      <c r="G86" s="43">
        <v>509.37439503696697</v>
      </c>
      <c r="H86" s="43">
        <v>51.516526378440901</v>
      </c>
      <c r="I86" s="43">
        <v>56.086147184048997</v>
      </c>
      <c r="J86" s="43">
        <v>147.280853598569</v>
      </c>
      <c r="K86" s="43">
        <v>1626.98256028428</v>
      </c>
      <c r="L86" s="43">
        <v>1716.1060967681101</v>
      </c>
      <c r="M86" s="43">
        <v>174821.62754266401</v>
      </c>
      <c r="N86" s="43">
        <v>537.08825261120603</v>
      </c>
      <c r="O86" s="43">
        <v>408.65472059786998</v>
      </c>
      <c r="P86" s="43">
        <v>77.790371820773601</v>
      </c>
      <c r="Q86" s="43">
        <v>4.26087693842981</v>
      </c>
      <c r="R86" s="43">
        <v>390717.40794731601</v>
      </c>
      <c r="S86" s="43">
        <v>384244</v>
      </c>
      <c r="T86" s="43">
        <v>0.45562712897467</v>
      </c>
      <c r="U86" s="43">
        <v>4.3446689230550302</v>
      </c>
      <c r="V86" s="43">
        <v>4.1998587228904203</v>
      </c>
      <c r="W86" s="43">
        <v>6.6047737002602203</v>
      </c>
      <c r="X86" s="43">
        <v>240.82927407770299</v>
      </c>
      <c r="Y86" s="43">
        <v>95.844102344481797</v>
      </c>
      <c r="Z86" s="43">
        <v>69.575018581210301</v>
      </c>
      <c r="AA86" s="43">
        <v>0.30225086744899798</v>
      </c>
      <c r="AB86" s="43">
        <v>3.1648856708183</v>
      </c>
      <c r="AC86" s="43">
        <v>3.30347935514407</v>
      </c>
      <c r="AD86" s="43">
        <v>3.0543251836290799</v>
      </c>
      <c r="AE86" s="43">
        <v>1.6183637996443001</v>
      </c>
      <c r="AF86" s="43">
        <v>1.0705832810006499</v>
      </c>
      <c r="AG86" s="43">
        <v>79.619214229384099</v>
      </c>
      <c r="AH86" s="43">
        <v>0.193435048345763</v>
      </c>
      <c r="AI86" s="43">
        <v>858.22126942391503</v>
      </c>
      <c r="AJ86" s="43">
        <v>94.539511121989094</v>
      </c>
      <c r="AK86" s="43">
        <f t="shared" si="29"/>
        <v>9.0779110156018135</v>
      </c>
      <c r="AL86" s="43">
        <v>0.89950126359218197</v>
      </c>
      <c r="AM86" s="43">
        <v>1.02258645228817</v>
      </c>
      <c r="AN86" s="43">
        <v>1.1504993298830599</v>
      </c>
      <c r="AO86" s="43">
        <v>6.0256876880166003E-2</v>
      </c>
      <c r="AP86" s="43">
        <v>44.854440028182701</v>
      </c>
      <c r="AQ86" s="43">
        <v>2.8378073379370501</v>
      </c>
      <c r="AR86" s="43">
        <v>9.6265727091985003</v>
      </c>
      <c r="AS86" s="43">
        <v>781.04528385613605</v>
      </c>
      <c r="AT86" s="43">
        <v>1788.8133610192299</v>
      </c>
      <c r="AU86" s="43">
        <v>188.14278743831301</v>
      </c>
      <c r="AV86" s="43">
        <v>740.00336030830704</v>
      </c>
      <c r="AW86" s="43">
        <v>94.300122058013699</v>
      </c>
      <c r="AX86" s="43">
        <v>17.2834590010164</v>
      </c>
      <c r="AY86" s="43">
        <v>55.891545090341403</v>
      </c>
      <c r="AZ86" s="43">
        <v>4.59422575955222</v>
      </c>
      <c r="BA86" s="43">
        <v>18.8653059454182</v>
      </c>
      <c r="BB86" s="43">
        <v>2.9052402148780301</v>
      </c>
      <c r="BC86" s="43">
        <v>6.7232361904560998</v>
      </c>
      <c r="BD86" s="43">
        <v>0.82428680635411</v>
      </c>
      <c r="BE86" s="43">
        <v>5.4004908713545197</v>
      </c>
      <c r="BF86" s="43">
        <v>0.89667187505423596</v>
      </c>
      <c r="BG86" s="43">
        <v>22.230938352295301</v>
      </c>
      <c r="BH86" s="43">
        <v>25.981371886674701</v>
      </c>
      <c r="BI86" s="43">
        <v>5.7671544125404397</v>
      </c>
      <c r="BJ86" s="44">
        <f t="shared" si="15"/>
        <v>3295.5497209119667</v>
      </c>
      <c r="BK86" s="43">
        <f t="shared" si="16"/>
        <v>2918.1294633266393</v>
      </c>
      <c r="BL86" s="43">
        <f t="shared" si="17"/>
        <v>2027.4007267059592</v>
      </c>
      <c r="BM86" s="43">
        <f t="shared" si="18"/>
        <v>1619.2633704776958</v>
      </c>
      <c r="BN86" s="43">
        <f t="shared" si="19"/>
        <v>637.16298687847097</v>
      </c>
      <c r="BO86" s="43">
        <f t="shared" si="20"/>
        <v>306.98861458288451</v>
      </c>
      <c r="BP86" s="43">
        <f t="shared" si="21"/>
        <v>280.86203562985628</v>
      </c>
      <c r="BQ86" s="43">
        <f t="shared" si="22"/>
        <v>127.26387145574017</v>
      </c>
      <c r="BR86" s="43">
        <f t="shared" si="23"/>
        <v>76.688235550480485</v>
      </c>
      <c r="BS86" s="43">
        <f t="shared" si="24"/>
        <v>53.20952774501886</v>
      </c>
      <c r="BT86" s="43">
        <f t="shared" si="25"/>
        <v>42.02022619035062</v>
      </c>
      <c r="BU86" s="43">
        <f t="shared" si="26"/>
        <v>33.371935479923479</v>
      </c>
      <c r="BV86" s="43">
        <f t="shared" si="27"/>
        <v>33.543421561208199</v>
      </c>
      <c r="BW86" s="45">
        <f t="shared" si="28"/>
        <v>36.450076221716905</v>
      </c>
    </row>
    <row r="87" spans="1:75" x14ac:dyDescent="0.25">
      <c r="A87" s="42">
        <v>84</v>
      </c>
      <c r="B87" s="1" t="s">
        <v>321</v>
      </c>
      <c r="C87" s="1" t="s">
        <v>299</v>
      </c>
      <c r="D87" s="43">
        <v>1.9546561618106699</v>
      </c>
      <c r="E87" s="43">
        <v>2.4516916326992799</v>
      </c>
      <c r="F87" s="43">
        <v>2.6265746914122001</v>
      </c>
      <c r="G87" s="43">
        <v>825.782297672921</v>
      </c>
      <c r="H87" s="43">
        <v>107.866372651834</v>
      </c>
      <c r="I87" s="43">
        <v>119.54582248752899</v>
      </c>
      <c r="J87" s="43">
        <v>512.99059246078298</v>
      </c>
      <c r="K87" s="43">
        <v>4123.5239831346298</v>
      </c>
      <c r="L87" s="43">
        <v>2117.2347811795898</v>
      </c>
      <c r="M87" s="43">
        <v>175945.853569606</v>
      </c>
      <c r="N87" s="43">
        <v>623.46027034010797</v>
      </c>
      <c r="O87" s="43">
        <v>618.62105591060003</v>
      </c>
      <c r="P87" s="43">
        <v>81.719290768045099</v>
      </c>
      <c r="Q87" s="43">
        <v>9.0581300763850496</v>
      </c>
      <c r="R87" s="43">
        <v>392728.40191444999</v>
      </c>
      <c r="S87" s="43">
        <v>384244</v>
      </c>
      <c r="T87" s="43">
        <v>0.59307708723665598</v>
      </c>
      <c r="U87" s="43">
        <v>14.1016208380273</v>
      </c>
      <c r="V87" s="43">
        <v>14.0809302450298</v>
      </c>
      <c r="W87" s="43">
        <v>8.1920213558567703</v>
      </c>
      <c r="X87" s="43">
        <v>339.226239126655</v>
      </c>
      <c r="Y87" s="43">
        <v>179.42318896655499</v>
      </c>
      <c r="Z87" s="43">
        <v>112.383196668876</v>
      </c>
      <c r="AA87" s="43">
        <v>0.43571491149250002</v>
      </c>
      <c r="AB87" s="43">
        <v>1.78967411233521</v>
      </c>
      <c r="AC87" s="43">
        <v>3.42631473295324</v>
      </c>
      <c r="AD87" s="43">
        <v>3.8979150074086899</v>
      </c>
      <c r="AE87" s="43">
        <v>5.6332014758265503</v>
      </c>
      <c r="AF87" s="43">
        <v>2.3865178183754199</v>
      </c>
      <c r="AG87" s="43">
        <v>32.322901800190301</v>
      </c>
      <c r="AH87" s="43">
        <v>0.92541964025478396</v>
      </c>
      <c r="AI87" s="43">
        <v>830.925853757038</v>
      </c>
      <c r="AJ87" s="43">
        <v>117.669747074515</v>
      </c>
      <c r="AK87" s="43">
        <f t="shared" si="29"/>
        <v>7.0615079441859407</v>
      </c>
      <c r="AL87" s="43">
        <v>4.8641147065470696</v>
      </c>
      <c r="AM87" s="43">
        <v>3.71716260685234</v>
      </c>
      <c r="AN87" s="43">
        <v>3.0210881101339502</v>
      </c>
      <c r="AO87" s="43">
        <v>0.12111092007188699</v>
      </c>
      <c r="AP87" s="43">
        <v>60.662912881648701</v>
      </c>
      <c r="AQ87" s="43">
        <v>4.8873473062377402</v>
      </c>
      <c r="AR87" s="43">
        <v>15.2233536255436</v>
      </c>
      <c r="AS87" s="43">
        <v>1019.35650047226</v>
      </c>
      <c r="AT87" s="43">
        <v>2337.86987856512</v>
      </c>
      <c r="AU87" s="43">
        <v>242.522621229896</v>
      </c>
      <c r="AV87" s="43">
        <v>903.34552816703797</v>
      </c>
      <c r="AW87" s="43">
        <v>110.829009451893</v>
      </c>
      <c r="AX87" s="43">
        <v>20.9336748261974</v>
      </c>
      <c r="AY87" s="43">
        <v>66.618566780349397</v>
      </c>
      <c r="AZ87" s="43">
        <v>5.3541368759175203</v>
      </c>
      <c r="BA87" s="43">
        <v>23.267536281431401</v>
      </c>
      <c r="BB87" s="43">
        <v>3.6414312376584101</v>
      </c>
      <c r="BC87" s="43">
        <v>8.7284801702566597</v>
      </c>
      <c r="BD87" s="43">
        <v>1.0513941889390801</v>
      </c>
      <c r="BE87" s="43">
        <v>6.6762040390366497</v>
      </c>
      <c r="BF87" s="43">
        <v>1.1162348603257299</v>
      </c>
      <c r="BG87" s="43">
        <v>21.792722405640401</v>
      </c>
      <c r="BH87" s="43">
        <v>36.688763257131299</v>
      </c>
      <c r="BI87" s="43">
        <v>6.8149237905279598</v>
      </c>
      <c r="BJ87" s="44">
        <f t="shared" si="15"/>
        <v>4301.0822804736708</v>
      </c>
      <c r="BK87" s="43">
        <f t="shared" si="16"/>
        <v>3813.8170939072106</v>
      </c>
      <c r="BL87" s="43">
        <f t="shared" si="17"/>
        <v>2613.3903149773278</v>
      </c>
      <c r="BM87" s="43">
        <f t="shared" si="18"/>
        <v>1976.6860572582887</v>
      </c>
      <c r="BN87" s="43">
        <f t="shared" si="19"/>
        <v>748.84465845873649</v>
      </c>
      <c r="BO87" s="43">
        <f t="shared" si="20"/>
        <v>371.82370916869269</v>
      </c>
      <c r="BP87" s="43">
        <f t="shared" si="21"/>
        <v>334.76666723793664</v>
      </c>
      <c r="BQ87" s="43">
        <f t="shared" si="22"/>
        <v>148.31404088414183</v>
      </c>
      <c r="BR87" s="43">
        <f t="shared" si="23"/>
        <v>94.583480818826828</v>
      </c>
      <c r="BS87" s="43">
        <f t="shared" si="24"/>
        <v>66.692879810593595</v>
      </c>
      <c r="BT87" s="43">
        <f t="shared" si="25"/>
        <v>54.553001064104123</v>
      </c>
      <c r="BU87" s="43">
        <f t="shared" si="26"/>
        <v>42.566566353808909</v>
      </c>
      <c r="BV87" s="43">
        <f t="shared" si="27"/>
        <v>41.467105832525775</v>
      </c>
      <c r="BW87" s="45">
        <f t="shared" si="28"/>
        <v>45.375400826249184</v>
      </c>
    </row>
    <row r="88" spans="1:75" x14ac:dyDescent="0.25">
      <c r="A88" s="42">
        <v>85</v>
      </c>
      <c r="B88" s="1" t="s">
        <v>322</v>
      </c>
      <c r="C88" s="1" t="s">
        <v>299</v>
      </c>
      <c r="D88" s="43">
        <v>4.5253798549236901</v>
      </c>
      <c r="E88" s="43">
        <v>1.3869004474306199</v>
      </c>
      <c r="F88" s="43">
        <v>1.6561990353751801</v>
      </c>
      <c r="G88" s="43">
        <v>1030.1071151216599</v>
      </c>
      <c r="H88" s="43">
        <v>146.948039395005</v>
      </c>
      <c r="I88" s="43">
        <v>135.24310572156</v>
      </c>
      <c r="J88" s="43">
        <v>1151.3866886569999</v>
      </c>
      <c r="K88" s="43">
        <v>4863.27410293716</v>
      </c>
      <c r="L88" s="43">
        <v>3939.8995229782699</v>
      </c>
      <c r="M88" s="43">
        <v>177170.78377276001</v>
      </c>
      <c r="N88" s="43">
        <v>764.22038092846503</v>
      </c>
      <c r="O88" s="43">
        <v>783.40536354098799</v>
      </c>
      <c r="P88" s="43">
        <v>102.30556067037701</v>
      </c>
      <c r="Q88" s="43">
        <v>81.933722669296003</v>
      </c>
      <c r="R88" s="43">
        <v>389979.24009916402</v>
      </c>
      <c r="S88" s="43">
        <v>384244</v>
      </c>
      <c r="T88" s="43">
        <v>0.66925446823752199</v>
      </c>
      <c r="U88" s="43">
        <v>7.5911528090299996</v>
      </c>
      <c r="V88" s="43">
        <v>6.6488642951062902</v>
      </c>
      <c r="W88" s="43">
        <v>9.1157935878259497</v>
      </c>
      <c r="X88" s="43">
        <v>232.40914854643501</v>
      </c>
      <c r="Y88" s="43">
        <v>198.22077929248101</v>
      </c>
      <c r="Z88" s="43">
        <v>138.708765270035</v>
      </c>
      <c r="AA88" s="43">
        <v>0.75412381703912401</v>
      </c>
      <c r="AB88" s="43">
        <v>10.2898440004004</v>
      </c>
      <c r="AC88" s="43">
        <v>7.8631409355328001</v>
      </c>
      <c r="AD88" s="43">
        <v>8.0966428507670507</v>
      </c>
      <c r="AE88" s="43">
        <v>5.5784279444838498</v>
      </c>
      <c r="AF88" s="43">
        <v>7.3474244984149797</v>
      </c>
      <c r="AG88" s="43">
        <v>68.689654576660601</v>
      </c>
      <c r="AH88" s="43">
        <v>4.5957517777735504</v>
      </c>
      <c r="AI88" s="43">
        <v>847.85201353024604</v>
      </c>
      <c r="AJ88" s="43">
        <v>67.244982218530595</v>
      </c>
      <c r="AK88" s="43">
        <f t="shared" si="29"/>
        <v>12.608405646906466</v>
      </c>
      <c r="AL88" s="43">
        <v>2.5580553142428601</v>
      </c>
      <c r="AM88" s="43">
        <v>3.1133020261636801</v>
      </c>
      <c r="AN88" s="43">
        <v>2.8159940369447001</v>
      </c>
      <c r="AO88" s="43">
        <v>0.17148004983842599</v>
      </c>
      <c r="AP88" s="43">
        <v>68.996849667541497</v>
      </c>
      <c r="AQ88" s="43">
        <v>17.425528318039799</v>
      </c>
      <c r="AR88" s="43">
        <v>33.6114388737128</v>
      </c>
      <c r="AS88" s="43">
        <v>754.17734580182696</v>
      </c>
      <c r="AT88" s="43">
        <v>1552.10848866592</v>
      </c>
      <c r="AU88" s="43">
        <v>151.51470751340199</v>
      </c>
      <c r="AV88" s="43">
        <v>518.62816704569002</v>
      </c>
      <c r="AW88" s="43">
        <v>55.198491149810003</v>
      </c>
      <c r="AX88" s="43">
        <v>13.318407760139999</v>
      </c>
      <c r="AY88" s="43">
        <v>33.518742564806097</v>
      </c>
      <c r="AZ88" s="43">
        <v>2.5333890868445401</v>
      </c>
      <c r="BA88" s="43">
        <v>11.1936234650799</v>
      </c>
      <c r="BB88" s="43">
        <v>1.8763351162314099</v>
      </c>
      <c r="BC88" s="43">
        <v>4.7248904282455602</v>
      </c>
      <c r="BD88" s="43">
        <v>0.62723956581259199</v>
      </c>
      <c r="BE88" s="43">
        <v>4.2182676190517796</v>
      </c>
      <c r="BF88" s="43">
        <v>0.73742732755929596</v>
      </c>
      <c r="BG88" s="43">
        <v>26.4655059221983</v>
      </c>
      <c r="BH88" s="43">
        <v>30.758308427778498</v>
      </c>
      <c r="BI88" s="43">
        <v>10.589033427047999</v>
      </c>
      <c r="BJ88" s="44">
        <f t="shared" si="15"/>
        <v>3182.1828936785951</v>
      </c>
      <c r="BK88" s="43">
        <f t="shared" si="16"/>
        <v>2531.9877466001958</v>
      </c>
      <c r="BL88" s="43">
        <f t="shared" si="17"/>
        <v>1632.7015895840732</v>
      </c>
      <c r="BM88" s="43">
        <f t="shared" si="18"/>
        <v>1134.8537572115754</v>
      </c>
      <c r="BN88" s="43">
        <f t="shared" si="19"/>
        <v>372.96277803925682</v>
      </c>
      <c r="BO88" s="43">
        <f t="shared" si="20"/>
        <v>236.56141669875663</v>
      </c>
      <c r="BP88" s="43">
        <f t="shared" si="21"/>
        <v>168.43589228545775</v>
      </c>
      <c r="BQ88" s="43">
        <f t="shared" si="22"/>
        <v>70.176983015084218</v>
      </c>
      <c r="BR88" s="43">
        <f t="shared" si="23"/>
        <v>45.502534410893908</v>
      </c>
      <c r="BS88" s="43">
        <f t="shared" si="24"/>
        <v>34.365112018890287</v>
      </c>
      <c r="BT88" s="43">
        <f t="shared" si="25"/>
        <v>29.530565176534751</v>
      </c>
      <c r="BU88" s="43">
        <f t="shared" si="26"/>
        <v>25.394314405368096</v>
      </c>
      <c r="BV88" s="43">
        <f t="shared" si="27"/>
        <v>26.200419994110433</v>
      </c>
      <c r="BW88" s="45">
        <f t="shared" si="28"/>
        <v>29.976720632491705</v>
      </c>
    </row>
    <row r="89" spans="1:75" x14ac:dyDescent="0.25">
      <c r="A89" s="42">
        <v>86</v>
      </c>
      <c r="B89" s="1" t="s">
        <v>323</v>
      </c>
      <c r="C89" s="1" t="s">
        <v>299</v>
      </c>
      <c r="D89" s="43">
        <v>4.6424424922043404</v>
      </c>
      <c r="E89" s="43">
        <v>0.54786413929865196</v>
      </c>
      <c r="F89" s="43">
        <v>1.6523879176249801</v>
      </c>
      <c r="G89" s="43">
        <v>1773.0033795505201</v>
      </c>
      <c r="H89" s="43">
        <v>238.76930492583699</v>
      </c>
      <c r="I89" s="43">
        <v>198.3420769093</v>
      </c>
      <c r="J89" s="43">
        <v>448.65307141801401</v>
      </c>
      <c r="K89" s="43">
        <v>3053.7485000106499</v>
      </c>
      <c r="L89" s="43">
        <v>2350.8857828508299</v>
      </c>
      <c r="M89" s="43">
        <v>170845.21897724</v>
      </c>
      <c r="N89" s="43">
        <v>1326.80409936092</v>
      </c>
      <c r="O89" s="43">
        <v>1352.6449853363199</v>
      </c>
      <c r="P89" s="43">
        <v>140.86196566656099</v>
      </c>
      <c r="Q89" s="43">
        <v>51.263355376395701</v>
      </c>
      <c r="R89" s="43">
        <v>391046.80277601402</v>
      </c>
      <c r="S89" s="43">
        <v>384244</v>
      </c>
      <c r="T89" s="43">
        <v>0.64168839830179203</v>
      </c>
      <c r="U89" s="43">
        <v>7.5770374681495198</v>
      </c>
      <c r="V89" s="43">
        <v>5.8881259924067404</v>
      </c>
      <c r="W89" s="43">
        <v>13.664715936659601</v>
      </c>
      <c r="X89" s="43">
        <v>247.25394704719699</v>
      </c>
      <c r="Y89" s="43">
        <v>111.775785969531</v>
      </c>
      <c r="Z89" s="43">
        <v>96.144458137530194</v>
      </c>
      <c r="AA89" s="43">
        <v>0.434680604278052</v>
      </c>
      <c r="AB89" s="43">
        <v>2.3804957474883199</v>
      </c>
      <c r="AC89" s="43">
        <v>7.1825379833806799</v>
      </c>
      <c r="AD89" s="43">
        <v>7.2310988015540598</v>
      </c>
      <c r="AE89" s="43">
        <v>3.8966853451937502</v>
      </c>
      <c r="AF89" s="43">
        <v>3.0374183996675499</v>
      </c>
      <c r="AG89" s="43">
        <v>18.918014561420598</v>
      </c>
      <c r="AH89" s="43">
        <v>3.52942771582447</v>
      </c>
      <c r="AI89" s="43">
        <v>946.75130025670501</v>
      </c>
      <c r="AJ89" s="43">
        <v>94.242105795569898</v>
      </c>
      <c r="AK89" s="43">
        <f t="shared" si="29"/>
        <v>10.04594806391953</v>
      </c>
      <c r="AL89" s="43">
        <v>3.3581149733912801</v>
      </c>
      <c r="AM89" s="43">
        <v>3.8522505187852301</v>
      </c>
      <c r="AN89" s="43">
        <v>3.71016564670738</v>
      </c>
      <c r="AO89" s="43">
        <v>5.4188938508275997E-2</v>
      </c>
      <c r="AP89" s="43">
        <v>42.748435404439903</v>
      </c>
      <c r="AQ89" s="43">
        <v>2.7537509411738501</v>
      </c>
      <c r="AR89" s="43">
        <v>10.6548583261371</v>
      </c>
      <c r="AS89" s="43">
        <v>684.77193052316204</v>
      </c>
      <c r="AT89" s="43">
        <v>1632.1575003144801</v>
      </c>
      <c r="AU89" s="43">
        <v>174.23881887715399</v>
      </c>
      <c r="AV89" s="43">
        <v>646.27635726651602</v>
      </c>
      <c r="AW89" s="43">
        <v>80.7651729862243</v>
      </c>
      <c r="AX89" s="43">
        <v>14.786891480808899</v>
      </c>
      <c r="AY89" s="43">
        <v>48.820228090033297</v>
      </c>
      <c r="AZ89" s="43">
        <v>4.0507290463362597</v>
      </c>
      <c r="BA89" s="43">
        <v>17.116769194203599</v>
      </c>
      <c r="BB89" s="43">
        <v>2.8271694205407498</v>
      </c>
      <c r="BC89" s="43">
        <v>6.7372644713352496</v>
      </c>
      <c r="BD89" s="43">
        <v>0.83239457619749802</v>
      </c>
      <c r="BE89" s="43">
        <v>5.6227010311267804</v>
      </c>
      <c r="BF89" s="43">
        <v>0.97157621209928702</v>
      </c>
      <c r="BG89" s="43">
        <v>18.948395777220899</v>
      </c>
      <c r="BH89" s="43">
        <v>17.3522949739381</v>
      </c>
      <c r="BI89" s="43">
        <v>4.3859707669499599</v>
      </c>
      <c r="BJ89" s="44">
        <f t="shared" si="15"/>
        <v>2889.3330401821186</v>
      </c>
      <c r="BK89" s="43">
        <f t="shared" si="16"/>
        <v>2662.5734099746819</v>
      </c>
      <c r="BL89" s="43">
        <f t="shared" si="17"/>
        <v>1877.5734792796768</v>
      </c>
      <c r="BM89" s="43">
        <f t="shared" si="18"/>
        <v>1414.1714601017854</v>
      </c>
      <c r="BN89" s="43">
        <f t="shared" si="19"/>
        <v>545.71062828529932</v>
      </c>
      <c r="BO89" s="43">
        <f t="shared" si="20"/>
        <v>262.6446088953623</v>
      </c>
      <c r="BP89" s="43">
        <f t="shared" si="21"/>
        <v>245.32777934690097</v>
      </c>
      <c r="BQ89" s="43">
        <f t="shared" si="22"/>
        <v>112.2085608403396</v>
      </c>
      <c r="BR89" s="43">
        <f t="shared" si="23"/>
        <v>69.580362578063415</v>
      </c>
      <c r="BS89" s="43">
        <f t="shared" si="24"/>
        <v>51.779659716863549</v>
      </c>
      <c r="BT89" s="43">
        <f t="shared" si="25"/>
        <v>42.107902945845311</v>
      </c>
      <c r="BU89" s="43">
        <f t="shared" si="26"/>
        <v>33.700185271153764</v>
      </c>
      <c r="BV89" s="43">
        <f t="shared" si="27"/>
        <v>34.923608888986216</v>
      </c>
      <c r="BW89" s="45">
        <f t="shared" si="28"/>
        <v>39.494967971515734</v>
      </c>
    </row>
    <row r="90" spans="1:75" x14ac:dyDescent="0.25">
      <c r="A90" s="42">
        <v>87</v>
      </c>
      <c r="B90" s="1" t="s">
        <v>324</v>
      </c>
      <c r="C90" s="1" t="s">
        <v>299</v>
      </c>
      <c r="D90" s="43">
        <v>5.6114760561141397</v>
      </c>
      <c r="E90" s="43">
        <v>2.3581858176725801</v>
      </c>
      <c r="F90" s="43">
        <v>1.1336990749023601</v>
      </c>
      <c r="G90" s="43">
        <v>850.54900576799503</v>
      </c>
      <c r="H90" s="43">
        <v>54.2043837158065</v>
      </c>
      <c r="I90" s="43">
        <v>42.101857609504599</v>
      </c>
      <c r="J90" s="43">
        <v>172.51075029644699</v>
      </c>
      <c r="K90" s="43">
        <v>1503.277283676</v>
      </c>
      <c r="L90" s="43">
        <v>1637.24797714448</v>
      </c>
      <c r="M90" s="43">
        <v>188965.31759503001</v>
      </c>
      <c r="N90" s="43">
        <v>889.05299756659599</v>
      </c>
      <c r="O90" s="43">
        <v>642.38054882422</v>
      </c>
      <c r="P90" s="43">
        <v>79.437268750353596</v>
      </c>
      <c r="Q90" s="43">
        <v>1.70937485586851</v>
      </c>
      <c r="R90" s="43">
        <v>388333.98147529998</v>
      </c>
      <c r="S90" s="43">
        <v>385688</v>
      </c>
      <c r="T90" s="43">
        <v>0.82014675054117003</v>
      </c>
      <c r="U90" s="43">
        <v>11.951984739911399</v>
      </c>
      <c r="V90" s="43">
        <v>8.8108834417253608</v>
      </c>
      <c r="W90" s="43">
        <v>15.1288228565327</v>
      </c>
      <c r="X90" s="43">
        <v>141.98948273284799</v>
      </c>
      <c r="Y90" s="43">
        <v>82.065014894815107</v>
      </c>
      <c r="Z90" s="43">
        <v>87.2079422098967</v>
      </c>
      <c r="AA90" s="43">
        <v>0.19165451990691099</v>
      </c>
      <c r="AB90" s="43">
        <v>0.83019227866534995</v>
      </c>
      <c r="AC90" s="43">
        <v>1.42191829339821</v>
      </c>
      <c r="AD90" s="43">
        <v>1.5639937456881401</v>
      </c>
      <c r="AE90" s="43">
        <v>1.2916941416808501</v>
      </c>
      <c r="AF90" s="43">
        <v>0.547298048283268</v>
      </c>
      <c r="AG90" s="43">
        <v>66.587694520425799</v>
      </c>
      <c r="AH90" s="43">
        <v>4.1494698484297002E-2</v>
      </c>
      <c r="AI90" s="43">
        <v>1698.9401738133099</v>
      </c>
      <c r="AJ90" s="43">
        <v>115.071717414494</v>
      </c>
      <c r="AK90" s="43">
        <f t="shared" si="29"/>
        <v>14.764185431365759</v>
      </c>
      <c r="AL90" s="43">
        <v>1.9005892134570199</v>
      </c>
      <c r="AM90" s="43">
        <v>0.11527747109785701</v>
      </c>
      <c r="AN90" s="43">
        <v>0.10192470538765599</v>
      </c>
      <c r="AO90" s="43">
        <v>6.0147651865111E-2</v>
      </c>
      <c r="AP90" s="43">
        <v>49.447386795591399</v>
      </c>
      <c r="AQ90" s="43">
        <v>0.75247152686053298</v>
      </c>
      <c r="AR90" s="43">
        <v>8.7247932085012199</v>
      </c>
      <c r="AS90" s="43">
        <v>864.364032489485</v>
      </c>
      <c r="AT90" s="43">
        <v>1837.0241147647</v>
      </c>
      <c r="AU90" s="43">
        <v>177.091747931355</v>
      </c>
      <c r="AV90" s="43">
        <v>654.93128671661202</v>
      </c>
      <c r="AW90" s="43">
        <v>77.223852772530293</v>
      </c>
      <c r="AX90" s="43">
        <v>20.864885184017101</v>
      </c>
      <c r="AY90" s="43">
        <v>49.706350750607598</v>
      </c>
      <c r="AZ90" s="43">
        <v>4.3909382612278396</v>
      </c>
      <c r="BA90" s="43">
        <v>19.727107022534799</v>
      </c>
      <c r="BB90" s="43">
        <v>3.2812652354490299</v>
      </c>
      <c r="BC90" s="43">
        <v>8.5220235888825293</v>
      </c>
      <c r="BD90" s="43">
        <v>1.0303011921523799</v>
      </c>
      <c r="BE90" s="43">
        <v>6.5478339722261003</v>
      </c>
      <c r="BF90" s="43">
        <v>1.08933701774106</v>
      </c>
      <c r="BG90" s="43">
        <v>15.830630098758499</v>
      </c>
      <c r="BH90" s="43">
        <v>30.0562023743685</v>
      </c>
      <c r="BI90" s="43">
        <v>7.3326195954427904</v>
      </c>
      <c r="BJ90" s="44">
        <f t="shared" si="15"/>
        <v>3647.1056223185024</v>
      </c>
      <c r="BK90" s="43">
        <f t="shared" si="16"/>
        <v>2996.7766961903753</v>
      </c>
      <c r="BL90" s="43">
        <f t="shared" si="17"/>
        <v>1908.316249260291</v>
      </c>
      <c r="BM90" s="43">
        <f t="shared" si="18"/>
        <v>1433.1100365790196</v>
      </c>
      <c r="BN90" s="43">
        <f t="shared" si="19"/>
        <v>521.78278900358305</v>
      </c>
      <c r="BO90" s="43">
        <f t="shared" si="20"/>
        <v>370.60186827739079</v>
      </c>
      <c r="BP90" s="43">
        <f t="shared" si="21"/>
        <v>249.78065703822912</v>
      </c>
      <c r="BQ90" s="43">
        <f t="shared" si="22"/>
        <v>121.63263881517561</v>
      </c>
      <c r="BR90" s="43">
        <f t="shared" si="23"/>
        <v>80.191491961523582</v>
      </c>
      <c r="BS90" s="43">
        <f t="shared" si="24"/>
        <v>60.096432883681864</v>
      </c>
      <c r="BT90" s="43">
        <f t="shared" si="25"/>
        <v>53.262647430515806</v>
      </c>
      <c r="BU90" s="43">
        <f t="shared" si="26"/>
        <v>41.712598872565991</v>
      </c>
      <c r="BV90" s="43">
        <f t="shared" si="27"/>
        <v>40.669776225006835</v>
      </c>
      <c r="BW90" s="45">
        <f t="shared" si="28"/>
        <v>44.2819925911</v>
      </c>
    </row>
    <row r="91" spans="1:75" x14ac:dyDescent="0.25">
      <c r="A91" s="42">
        <v>88</v>
      </c>
      <c r="B91" s="1" t="s">
        <v>325</v>
      </c>
      <c r="C91" s="1" t="s">
        <v>299</v>
      </c>
      <c r="D91" s="43">
        <v>7.23507851367079</v>
      </c>
      <c r="E91" s="43">
        <v>1.62667496223671</v>
      </c>
      <c r="F91" s="43">
        <v>4.1700856474974799</v>
      </c>
      <c r="G91" s="43">
        <v>15554.6107688254</v>
      </c>
      <c r="H91" s="43">
        <v>10065.7362330503</v>
      </c>
      <c r="I91" s="43">
        <v>9722.9482542743899</v>
      </c>
      <c r="J91" s="43">
        <v>26594.511869341601</v>
      </c>
      <c r="K91" s="43">
        <v>103429.467919991</v>
      </c>
      <c r="L91" s="43">
        <v>100828.657948562</v>
      </c>
      <c r="M91" s="43">
        <v>143907.51783358099</v>
      </c>
      <c r="N91" s="43">
        <v>708.22611905685005</v>
      </c>
      <c r="O91" s="43">
        <v>745.08266432003302</v>
      </c>
      <c r="P91" s="43">
        <v>90.612197604896906</v>
      </c>
      <c r="Q91" s="43">
        <v>906.12797783701103</v>
      </c>
      <c r="R91" s="43">
        <v>356516.97089849098</v>
      </c>
      <c r="S91" s="43">
        <v>385688</v>
      </c>
      <c r="T91" s="43">
        <v>8.2299511837831005</v>
      </c>
      <c r="U91" s="43">
        <v>17.222206872514398</v>
      </c>
      <c r="V91" s="43">
        <v>32.831761020300803</v>
      </c>
      <c r="W91" s="43">
        <v>47.075106311560504</v>
      </c>
      <c r="X91" s="43">
        <v>489.84984260668398</v>
      </c>
      <c r="Y91" s="43">
        <v>3034.7164323096699</v>
      </c>
      <c r="Z91" s="43">
        <v>1902.5065398460199</v>
      </c>
      <c r="AA91" s="43">
        <v>3.0295925902071801</v>
      </c>
      <c r="AB91" s="43">
        <v>8.3122259403491903</v>
      </c>
      <c r="AC91" s="43">
        <v>11.341724004684099</v>
      </c>
      <c r="AD91" s="43">
        <v>13.147320957314101</v>
      </c>
      <c r="AE91" s="43">
        <v>36.410917175172798</v>
      </c>
      <c r="AF91" s="43">
        <v>44.822503465629303</v>
      </c>
      <c r="AG91" s="43">
        <v>42.880741900160601</v>
      </c>
      <c r="AH91" s="43">
        <v>11.443793313768101</v>
      </c>
      <c r="AI91" s="43">
        <v>1920.2520890076601</v>
      </c>
      <c r="AJ91" s="43">
        <v>86.210851339451906</v>
      </c>
      <c r="AK91" s="43">
        <f t="shared" si="29"/>
        <v>22.27390240524063</v>
      </c>
      <c r="AL91" s="43">
        <v>9.6407961877106203</v>
      </c>
      <c r="AM91" s="43">
        <v>1.1439837226948999</v>
      </c>
      <c r="AN91" s="43">
        <v>0.91835581315347803</v>
      </c>
      <c r="AO91" s="43">
        <v>0.29691360787781301</v>
      </c>
      <c r="AP91" s="43">
        <v>292.75244108955798</v>
      </c>
      <c r="AQ91" s="43">
        <v>217.94599196870399</v>
      </c>
      <c r="AR91" s="43">
        <v>252.149910048951</v>
      </c>
      <c r="AS91" s="43">
        <v>1083.2391119604899</v>
      </c>
      <c r="AT91" s="43">
        <v>2076.05866807243</v>
      </c>
      <c r="AU91" s="43">
        <v>171.968109291541</v>
      </c>
      <c r="AV91" s="43">
        <v>620.06052718755996</v>
      </c>
      <c r="AW91" s="43">
        <v>65.810669200736299</v>
      </c>
      <c r="AX91" s="43">
        <v>16.963616325657501</v>
      </c>
      <c r="AY91" s="43">
        <v>37.372444791350901</v>
      </c>
      <c r="AZ91" s="43">
        <v>3.2953961740218798</v>
      </c>
      <c r="BA91" s="43">
        <v>14.032802589947501</v>
      </c>
      <c r="BB91" s="43">
        <v>2.6149646748802899</v>
      </c>
      <c r="BC91" s="43">
        <v>6.6263058805549004</v>
      </c>
      <c r="BD91" s="43">
        <v>0.82029075639216897</v>
      </c>
      <c r="BE91" s="43">
        <v>5.5892809234570402</v>
      </c>
      <c r="BF91" s="43">
        <v>0.93748391307381196</v>
      </c>
      <c r="BG91" s="43">
        <v>25.115927572056702</v>
      </c>
      <c r="BH91" s="43">
        <v>36.084343778961198</v>
      </c>
      <c r="BI91" s="43">
        <v>5.0247529269211002</v>
      </c>
      <c r="BJ91" s="44">
        <f t="shared" si="15"/>
        <v>4570.6291643902532</v>
      </c>
      <c r="BK91" s="43">
        <f t="shared" si="16"/>
        <v>3386.7188712437683</v>
      </c>
      <c r="BL91" s="43">
        <f t="shared" si="17"/>
        <v>1853.1046259864333</v>
      </c>
      <c r="BM91" s="43">
        <f t="shared" si="18"/>
        <v>1356.8064052244199</v>
      </c>
      <c r="BN91" s="43">
        <f t="shared" si="19"/>
        <v>444.6666837887588</v>
      </c>
      <c r="BO91" s="43">
        <f t="shared" si="20"/>
        <v>301.30757239178507</v>
      </c>
      <c r="BP91" s="43">
        <f t="shared" si="21"/>
        <v>187.80123010729096</v>
      </c>
      <c r="BQ91" s="43">
        <f t="shared" si="22"/>
        <v>91.28521257678338</v>
      </c>
      <c r="BR91" s="43">
        <f t="shared" si="23"/>
        <v>57.043912967266266</v>
      </c>
      <c r="BS91" s="43">
        <f t="shared" si="24"/>
        <v>47.893125913558421</v>
      </c>
      <c r="BT91" s="43">
        <f t="shared" si="25"/>
        <v>41.41441175346813</v>
      </c>
      <c r="BU91" s="43">
        <f t="shared" si="26"/>
        <v>33.210152080654616</v>
      </c>
      <c r="BV91" s="43">
        <f t="shared" si="27"/>
        <v>34.71603058047851</v>
      </c>
      <c r="BW91" s="45">
        <f t="shared" si="28"/>
        <v>38.10910215747203</v>
      </c>
    </row>
    <row r="92" spans="1:75" x14ac:dyDescent="0.25">
      <c r="A92" s="42">
        <v>89</v>
      </c>
      <c r="B92" s="1" t="s">
        <v>326</v>
      </c>
      <c r="C92" s="1" t="s">
        <v>299</v>
      </c>
      <c r="D92" s="43">
        <v>3.9620232113142899</v>
      </c>
      <c r="E92" s="43">
        <v>0.57357317594269797</v>
      </c>
      <c r="F92" s="43">
        <v>1.7821467948042899</v>
      </c>
      <c r="G92" s="43">
        <v>2495.27010465692</v>
      </c>
      <c r="H92" s="43">
        <v>56.271197476296003</v>
      </c>
      <c r="I92" s="43">
        <v>47.222834062368598</v>
      </c>
      <c r="J92" s="43">
        <v>833.79960617241295</v>
      </c>
      <c r="K92" s="43">
        <v>6850.6306384407098</v>
      </c>
      <c r="L92" s="43">
        <v>7167.88115102542</v>
      </c>
      <c r="M92" s="43">
        <v>171729.693507738</v>
      </c>
      <c r="N92" s="43">
        <v>1385.84616192831</v>
      </c>
      <c r="O92" s="43">
        <v>815.287732988995</v>
      </c>
      <c r="P92" s="43">
        <v>151.65852759124601</v>
      </c>
      <c r="Q92" s="43">
        <v>9.1966452483793706</v>
      </c>
      <c r="R92" s="43">
        <v>431990.641347803</v>
      </c>
      <c r="S92" s="43">
        <v>385688</v>
      </c>
      <c r="T92" s="43">
        <v>0.35780954980583901</v>
      </c>
      <c r="U92" s="43">
        <v>1.6434201334296099</v>
      </c>
      <c r="V92" s="43">
        <v>1.64626881686133</v>
      </c>
      <c r="W92" s="43">
        <v>8.2048044133759994</v>
      </c>
      <c r="X92" s="43">
        <v>225.32502317483801</v>
      </c>
      <c r="Y92" s="43">
        <v>45.760608807122701</v>
      </c>
      <c r="Z92" s="43">
        <v>75.986324694786205</v>
      </c>
      <c r="AA92" s="43">
        <v>0.163203613682079</v>
      </c>
      <c r="AB92" s="43">
        <v>0.88886981859616299</v>
      </c>
      <c r="AC92" s="43">
        <v>3.24049591088494</v>
      </c>
      <c r="AD92" s="43">
        <v>4.7519440309751504</v>
      </c>
      <c r="AE92" s="43">
        <v>0.56187115981160596</v>
      </c>
      <c r="AF92" s="43">
        <v>0.11447440495508</v>
      </c>
      <c r="AG92" s="43">
        <v>33.720756413382702</v>
      </c>
      <c r="AH92" s="43">
        <v>0.25362349030953701</v>
      </c>
      <c r="AI92" s="43">
        <v>1604.6178411744199</v>
      </c>
      <c r="AJ92" s="43">
        <v>197.70354196852199</v>
      </c>
      <c r="AK92" s="43">
        <f t="shared" si="29"/>
        <v>8.1162827190516609</v>
      </c>
      <c r="AL92" s="43">
        <v>1.5563428600668501</v>
      </c>
      <c r="AM92" s="43">
        <v>48.1800637369846</v>
      </c>
      <c r="AN92" s="43">
        <v>47.3306742755451</v>
      </c>
      <c r="AO92" s="43">
        <v>0.37797466863963702</v>
      </c>
      <c r="AP92" s="43">
        <v>110.448952283983</v>
      </c>
      <c r="AQ92" s="43">
        <v>2.29333942228982</v>
      </c>
      <c r="AR92" s="43">
        <v>19.913156370544801</v>
      </c>
      <c r="AS92" s="43">
        <v>1668.93031012509</v>
      </c>
      <c r="AT92" s="43">
        <v>3923.8749203484999</v>
      </c>
      <c r="AU92" s="43">
        <v>343.78307143305398</v>
      </c>
      <c r="AV92" s="43">
        <v>1241.2164925301399</v>
      </c>
      <c r="AW92" s="43">
        <v>143.866872618386</v>
      </c>
      <c r="AX92" s="43">
        <v>27.193926876382299</v>
      </c>
      <c r="AY92" s="43">
        <v>90.313381828420304</v>
      </c>
      <c r="AZ92" s="43">
        <v>8.0835394267341005</v>
      </c>
      <c r="BA92" s="43">
        <v>40.952167801666803</v>
      </c>
      <c r="BB92" s="43">
        <v>6.5056470296420796</v>
      </c>
      <c r="BC92" s="43">
        <v>14.671403435709699</v>
      </c>
      <c r="BD92" s="43">
        <v>1.8269757953449799</v>
      </c>
      <c r="BE92" s="43">
        <v>11.434212351305099</v>
      </c>
      <c r="BF92" s="43">
        <v>1.5573818853710399</v>
      </c>
      <c r="BG92" s="43">
        <v>23.237099404569499</v>
      </c>
      <c r="BH92" s="43">
        <v>51.597003015666701</v>
      </c>
      <c r="BI92" s="43">
        <v>6.2436493227989702</v>
      </c>
      <c r="BJ92" s="44">
        <f t="shared" si="15"/>
        <v>7041.9000427218989</v>
      </c>
      <c r="BK92" s="43">
        <f t="shared" si="16"/>
        <v>6401.1010119877647</v>
      </c>
      <c r="BL92" s="43">
        <f t="shared" si="17"/>
        <v>3704.5589594079097</v>
      </c>
      <c r="BM92" s="43">
        <f t="shared" si="18"/>
        <v>2716.0098304817066</v>
      </c>
      <c r="BN92" s="43">
        <f t="shared" si="19"/>
        <v>972.07346363774332</v>
      </c>
      <c r="BO92" s="43">
        <f t="shared" si="20"/>
        <v>483.01823936735877</v>
      </c>
      <c r="BP92" s="43">
        <f t="shared" si="21"/>
        <v>453.83608959005176</v>
      </c>
      <c r="BQ92" s="43">
        <f t="shared" si="22"/>
        <v>223.9207597433269</v>
      </c>
      <c r="BR92" s="43">
        <f t="shared" si="23"/>
        <v>166.47222683604392</v>
      </c>
      <c r="BS92" s="43">
        <f t="shared" si="24"/>
        <v>119.15104449893919</v>
      </c>
      <c r="BT92" s="43">
        <f t="shared" si="25"/>
        <v>91.696271473185618</v>
      </c>
      <c r="BU92" s="43">
        <f t="shared" si="26"/>
        <v>73.96663139048502</v>
      </c>
      <c r="BV92" s="43">
        <f t="shared" si="27"/>
        <v>71.019952492578255</v>
      </c>
      <c r="BW92" s="45">
        <f t="shared" si="28"/>
        <v>63.308206722399994</v>
      </c>
    </row>
    <row r="93" spans="1:75" x14ac:dyDescent="0.25">
      <c r="A93" s="42">
        <v>90</v>
      </c>
      <c r="B93" s="1" t="s">
        <v>327</v>
      </c>
      <c r="C93" s="1" t="s">
        <v>299</v>
      </c>
      <c r="D93" s="43">
        <v>7.2447395238051202</v>
      </c>
      <c r="E93" s="43">
        <v>2.21022615701188</v>
      </c>
      <c r="F93" s="43">
        <v>1.48034868038074</v>
      </c>
      <c r="G93" s="43">
        <v>1830.55369435795</v>
      </c>
      <c r="H93" s="43">
        <v>627.31854198834799</v>
      </c>
      <c r="I93" s="43">
        <v>607.51153500829105</v>
      </c>
      <c r="J93" s="43">
        <v>867.83845020890794</v>
      </c>
      <c r="K93" s="43">
        <v>3877.05375671415</v>
      </c>
      <c r="L93" s="43">
        <v>4196.09764196778</v>
      </c>
      <c r="M93" s="43">
        <v>164039.458646499</v>
      </c>
      <c r="N93" s="43">
        <v>1380.04243083497</v>
      </c>
      <c r="O93" s="43">
        <v>1191.64631472785</v>
      </c>
      <c r="P93" s="43">
        <v>71.469052997442006</v>
      </c>
      <c r="Q93" s="43">
        <v>55.0375083795821</v>
      </c>
      <c r="R93" s="43">
        <v>373475.29547122499</v>
      </c>
      <c r="S93" s="43">
        <v>385688</v>
      </c>
      <c r="T93" s="43">
        <v>0.79748931155379799</v>
      </c>
      <c r="U93" s="43">
        <v>9.0685048241688193</v>
      </c>
      <c r="V93" s="43">
        <v>9.0420863680705406</v>
      </c>
      <c r="W93" s="43">
        <v>22.678045182154399</v>
      </c>
      <c r="X93" s="43">
        <v>236.66927658268301</v>
      </c>
      <c r="Y93" s="43">
        <v>260.07697118105801</v>
      </c>
      <c r="Z93" s="43">
        <v>177.16673747722399</v>
      </c>
      <c r="AA93" s="43">
        <v>0.65483852022328304</v>
      </c>
      <c r="AB93" s="43">
        <v>0.21465735033993899</v>
      </c>
      <c r="AC93" s="43">
        <v>2.2558267563418402</v>
      </c>
      <c r="AD93" s="43">
        <v>2.53549561973478</v>
      </c>
      <c r="AE93" s="43">
        <v>4.6336857394107298</v>
      </c>
      <c r="AF93" s="43">
        <v>6.2387834377270002</v>
      </c>
      <c r="AG93" s="43">
        <v>6.5511564458490099</v>
      </c>
      <c r="AH93" s="43">
        <v>6.3572650378539501</v>
      </c>
      <c r="AI93" s="43">
        <v>1182.98923796703</v>
      </c>
      <c r="AJ93" s="43">
        <v>117.234966033737</v>
      </c>
      <c r="AK93" s="43">
        <f t="shared" si="29"/>
        <v>10.090754303000338</v>
      </c>
      <c r="AL93" s="43">
        <v>4.6981313413806296</v>
      </c>
      <c r="AM93" s="43">
        <v>0.13746079499111999</v>
      </c>
      <c r="AN93" s="43">
        <v>0.172511857756563</v>
      </c>
      <c r="AO93" s="43">
        <v>-7.8010459997880002E-3</v>
      </c>
      <c r="AP93" s="43">
        <v>62.296925204135398</v>
      </c>
      <c r="AQ93" s="43">
        <v>7.4673954504579703</v>
      </c>
      <c r="AR93" s="43">
        <v>17.7708945510627</v>
      </c>
      <c r="AS93" s="43">
        <v>1220.77918809012</v>
      </c>
      <c r="AT93" s="43">
        <v>2227.1612719730601</v>
      </c>
      <c r="AU93" s="43">
        <v>228.89093748191499</v>
      </c>
      <c r="AV93" s="43">
        <v>740.93550586726599</v>
      </c>
      <c r="AW93" s="43">
        <v>86.078126732818703</v>
      </c>
      <c r="AX93" s="43">
        <v>20.602127442576698</v>
      </c>
      <c r="AY93" s="43">
        <v>52.200281419143799</v>
      </c>
      <c r="AZ93" s="43">
        <v>4.7791736759193304</v>
      </c>
      <c r="BA93" s="43">
        <v>21.784076592539598</v>
      </c>
      <c r="BB93" s="43">
        <v>3.8554838172631598</v>
      </c>
      <c r="BC93" s="43">
        <v>9.0233911287171207</v>
      </c>
      <c r="BD93" s="43">
        <v>1.0141768143247001</v>
      </c>
      <c r="BE93" s="43">
        <v>7.2949022910597696</v>
      </c>
      <c r="BF93" s="43">
        <v>1.08518180230771</v>
      </c>
      <c r="BG93" s="43">
        <v>12.571200078488401</v>
      </c>
      <c r="BH93" s="43">
        <v>19.673141140612898</v>
      </c>
      <c r="BI93" s="43">
        <v>3.19612067172049</v>
      </c>
      <c r="BJ93" s="44">
        <f t="shared" si="15"/>
        <v>5150.9670383549374</v>
      </c>
      <c r="BK93" s="43">
        <f t="shared" si="16"/>
        <v>3633.2157780963462</v>
      </c>
      <c r="BL93" s="43">
        <f t="shared" si="17"/>
        <v>2466.4971711413255</v>
      </c>
      <c r="BM93" s="43">
        <f t="shared" si="18"/>
        <v>1621.3030762959868</v>
      </c>
      <c r="BN93" s="43">
        <f t="shared" si="19"/>
        <v>581.60896441093723</v>
      </c>
      <c r="BO93" s="43">
        <f t="shared" si="20"/>
        <v>365.93476807418648</v>
      </c>
      <c r="BP93" s="43">
        <f t="shared" si="21"/>
        <v>262.31297195549644</v>
      </c>
      <c r="BQ93" s="43">
        <f t="shared" si="22"/>
        <v>132.38708243543851</v>
      </c>
      <c r="BR93" s="43">
        <f t="shared" si="23"/>
        <v>88.55315688024227</v>
      </c>
      <c r="BS93" s="43">
        <f t="shared" si="24"/>
        <v>70.613256726431501</v>
      </c>
      <c r="BT93" s="43">
        <f t="shared" si="25"/>
        <v>56.396194554482001</v>
      </c>
      <c r="BU93" s="43">
        <f t="shared" si="26"/>
        <v>41.059790053631581</v>
      </c>
      <c r="BV93" s="43">
        <f t="shared" si="27"/>
        <v>45.309952118383663</v>
      </c>
      <c r="BW93" s="45">
        <f t="shared" si="28"/>
        <v>44.113081394622355</v>
      </c>
    </row>
    <row r="94" spans="1:75" x14ac:dyDescent="0.25">
      <c r="A94" s="42">
        <v>91</v>
      </c>
      <c r="B94" s="1" t="s">
        <v>328</v>
      </c>
      <c r="C94" s="1" t="s">
        <v>299</v>
      </c>
      <c r="D94" s="43">
        <v>3.7350759500803798</v>
      </c>
      <c r="E94" s="43">
        <v>2.3062645830265498</v>
      </c>
      <c r="F94" s="43">
        <v>2.1546406130913498</v>
      </c>
      <c r="G94" s="43">
        <v>1978.8910412292</v>
      </c>
      <c r="H94" s="43">
        <v>8.5664656961445296</v>
      </c>
      <c r="I94" s="43">
        <v>4.6291203015508096</v>
      </c>
      <c r="J94" s="43">
        <v>210.238004942863</v>
      </c>
      <c r="K94" s="43">
        <v>2948.2842109827002</v>
      </c>
      <c r="L94" s="43">
        <v>2970.8041170040601</v>
      </c>
      <c r="M94" s="43">
        <v>172942.80852171101</v>
      </c>
      <c r="N94" s="43">
        <v>1364.8980802870601</v>
      </c>
      <c r="O94" s="43">
        <v>1312.82656253409</v>
      </c>
      <c r="P94" s="43">
        <v>114.289514371029</v>
      </c>
      <c r="Q94" s="43">
        <v>0.76464202332722497</v>
      </c>
      <c r="R94" s="43">
        <v>401857.08825668698</v>
      </c>
      <c r="S94" s="43">
        <v>385688</v>
      </c>
      <c r="T94" s="43">
        <v>0.47059195444570001</v>
      </c>
      <c r="U94" s="43">
        <v>5.17081160208354</v>
      </c>
      <c r="V94" s="43">
        <v>0.79747016022736605</v>
      </c>
      <c r="W94" s="43">
        <v>31.221413417144099</v>
      </c>
      <c r="X94" s="43">
        <v>149.76605470554199</v>
      </c>
      <c r="Y94" s="43">
        <v>17.032418621096699</v>
      </c>
      <c r="Z94" s="43">
        <v>51.028712214284504</v>
      </c>
      <c r="AA94" s="43">
        <v>0.12171166934824899</v>
      </c>
      <c r="AB94" s="43">
        <v>0.490793649054519</v>
      </c>
      <c r="AC94" s="43">
        <v>1.4413837931407401</v>
      </c>
      <c r="AD94" s="43">
        <v>1.6921930414785999</v>
      </c>
      <c r="AE94" s="43">
        <v>0.430414341237432</v>
      </c>
      <c r="AF94" s="43">
        <v>92.5904031768995</v>
      </c>
      <c r="AG94" s="43">
        <v>15.032009756435</v>
      </c>
      <c r="AH94" s="43">
        <v>2.09703209753869</v>
      </c>
      <c r="AI94" s="43">
        <v>1510.31300175054</v>
      </c>
      <c r="AJ94" s="43">
        <v>217.91500184863</v>
      </c>
      <c r="AK94" s="43">
        <f t="shared" si="29"/>
        <v>6.9307435878124934</v>
      </c>
      <c r="AL94" s="43">
        <v>7.8897062348515101</v>
      </c>
      <c r="AM94" s="43">
        <v>9.4034713900124994E-2</v>
      </c>
      <c r="AN94" s="43">
        <v>8.3244290833203005E-2</v>
      </c>
      <c r="AO94" s="43">
        <v>1.8339590526224001E-2</v>
      </c>
      <c r="AP94" s="43">
        <v>88.501554123341506</v>
      </c>
      <c r="AQ94" s="43">
        <v>0.446964599627932</v>
      </c>
      <c r="AR94" s="43">
        <v>18.846937674166</v>
      </c>
      <c r="AS94" s="43">
        <v>1828.04035418891</v>
      </c>
      <c r="AT94" s="43">
        <v>3709.6378986422201</v>
      </c>
      <c r="AU94" s="43">
        <v>351.915904091409</v>
      </c>
      <c r="AV94" s="43">
        <v>1341.9633601448299</v>
      </c>
      <c r="AW94" s="43">
        <v>168.556799560554</v>
      </c>
      <c r="AX94" s="43">
        <v>34.327096696623201</v>
      </c>
      <c r="AY94" s="43">
        <v>107.60790463124999</v>
      </c>
      <c r="AZ94" s="43">
        <v>9.5800539263667392</v>
      </c>
      <c r="BA94" s="43">
        <v>43.669212161588</v>
      </c>
      <c r="BB94" s="43">
        <v>6.9325641498567796</v>
      </c>
      <c r="BC94" s="43">
        <v>16.3297354735152</v>
      </c>
      <c r="BD94" s="43">
        <v>1.9667820873205699</v>
      </c>
      <c r="BE94" s="43">
        <v>11.3471940360978</v>
      </c>
      <c r="BF94" s="43">
        <v>1.56982787529489</v>
      </c>
      <c r="BG94" s="43">
        <v>16.5344368884383</v>
      </c>
      <c r="BH94" s="43">
        <v>33.061840671915697</v>
      </c>
      <c r="BI94" s="43">
        <v>4.4847052382927597</v>
      </c>
      <c r="BJ94" s="44">
        <f t="shared" si="15"/>
        <v>7713.2504396156546</v>
      </c>
      <c r="BK94" s="43">
        <f t="shared" si="16"/>
        <v>6051.6115801667538</v>
      </c>
      <c r="BL94" s="43">
        <f t="shared" si="17"/>
        <v>3792.1972423643215</v>
      </c>
      <c r="BM94" s="43">
        <f t="shared" si="18"/>
        <v>2936.4624948464548</v>
      </c>
      <c r="BN94" s="43">
        <f t="shared" si="19"/>
        <v>1138.8972943280676</v>
      </c>
      <c r="BO94" s="43">
        <f t="shared" si="20"/>
        <v>609.71752569490582</v>
      </c>
      <c r="BP94" s="43">
        <f t="shared" si="21"/>
        <v>540.74323935301504</v>
      </c>
      <c r="BQ94" s="43">
        <f t="shared" si="22"/>
        <v>265.3754550240094</v>
      </c>
      <c r="BR94" s="43">
        <f t="shared" si="23"/>
        <v>177.51712260808131</v>
      </c>
      <c r="BS94" s="43">
        <f t="shared" si="24"/>
        <v>126.97003937466629</v>
      </c>
      <c r="BT94" s="43">
        <f t="shared" si="25"/>
        <v>102.06084670947</v>
      </c>
      <c r="BU94" s="43">
        <f t="shared" si="26"/>
        <v>79.626805154678948</v>
      </c>
      <c r="BV94" s="43">
        <f t="shared" si="27"/>
        <v>70.479466062719254</v>
      </c>
      <c r="BW94" s="45">
        <f t="shared" si="28"/>
        <v>63.814141272149996</v>
      </c>
    </row>
    <row r="95" spans="1:75" x14ac:dyDescent="0.25">
      <c r="A95" s="42">
        <v>92</v>
      </c>
      <c r="B95" s="1" t="s">
        <v>329</v>
      </c>
      <c r="C95" s="1" t="s">
        <v>299</v>
      </c>
      <c r="D95" s="43">
        <v>2.9220928091762</v>
      </c>
      <c r="E95" s="43">
        <v>2.2406636246934499</v>
      </c>
      <c r="F95" s="43">
        <v>1.45204828815099</v>
      </c>
      <c r="G95" s="43">
        <v>1673.19236422056</v>
      </c>
      <c r="H95" s="43">
        <v>65.936999102776099</v>
      </c>
      <c r="I95" s="43">
        <v>49.4039110677585</v>
      </c>
      <c r="J95" s="43">
        <v>86.547138635476799</v>
      </c>
      <c r="K95" s="43">
        <v>2181.7228573521702</v>
      </c>
      <c r="L95" s="43">
        <v>2198.3589191721699</v>
      </c>
      <c r="M95" s="43">
        <v>182054.055758348</v>
      </c>
      <c r="N95" s="43">
        <v>1162.92563859184</v>
      </c>
      <c r="O95" s="43">
        <v>1058.2038630326699</v>
      </c>
      <c r="P95" s="43">
        <v>116.12028415008599</v>
      </c>
      <c r="Q95" s="43">
        <v>1.6109628813119401</v>
      </c>
      <c r="R95" s="43">
        <v>390164.31739896699</v>
      </c>
      <c r="S95" s="43">
        <v>385688</v>
      </c>
      <c r="T95" s="43">
        <v>0.57861116272254198</v>
      </c>
      <c r="U95" s="43">
        <v>2.3365937280951301</v>
      </c>
      <c r="V95" s="43">
        <v>1.9866516782833401</v>
      </c>
      <c r="W95" s="43">
        <v>27.893676080968099</v>
      </c>
      <c r="X95" s="43">
        <v>163.779364648978</v>
      </c>
      <c r="Y95" s="43">
        <v>48.7070988780292</v>
      </c>
      <c r="Z95" s="43">
        <v>65.589411408601194</v>
      </c>
      <c r="AA95" s="43">
        <v>0.23825076385380201</v>
      </c>
      <c r="AB95" s="43">
        <v>0.66628587221177804</v>
      </c>
      <c r="AC95" s="43">
        <v>1.8166624393636901</v>
      </c>
      <c r="AD95" s="43">
        <v>1.6111274037393</v>
      </c>
      <c r="AE95" s="43">
        <v>1.23109541111572</v>
      </c>
      <c r="AF95" s="43">
        <v>1.56460776739062</v>
      </c>
      <c r="AG95" s="43">
        <v>12.719044620037799</v>
      </c>
      <c r="AH95" s="43">
        <v>0.110059008852987</v>
      </c>
      <c r="AI95" s="43">
        <v>1467.01604252022</v>
      </c>
      <c r="AJ95" s="43">
        <v>156.368863517737</v>
      </c>
      <c r="AK95" s="43">
        <f t="shared" si="29"/>
        <v>9.3817657142070079</v>
      </c>
      <c r="AL95" s="43">
        <v>4.3468966193218899</v>
      </c>
      <c r="AM95" s="43">
        <v>0.60721392923904305</v>
      </c>
      <c r="AN95" s="43">
        <v>0.52031240426440695</v>
      </c>
      <c r="AO95" s="43">
        <v>-4.7187235080330004E-3</v>
      </c>
      <c r="AP95" s="43">
        <v>64.359263882992906</v>
      </c>
      <c r="AQ95" s="43">
        <v>0.55353262943594195</v>
      </c>
      <c r="AR95" s="43">
        <v>12.094582800677699</v>
      </c>
      <c r="AS95" s="43">
        <v>1328.0734129003399</v>
      </c>
      <c r="AT95" s="43">
        <v>2723.6828805837199</v>
      </c>
      <c r="AU95" s="43">
        <v>253.07511088296499</v>
      </c>
      <c r="AV95" s="43">
        <v>912.73779636283598</v>
      </c>
      <c r="AW95" s="43">
        <v>114.43164923924</v>
      </c>
      <c r="AX95" s="43">
        <v>26.203776795448999</v>
      </c>
      <c r="AY95" s="43">
        <v>73.340963647459702</v>
      </c>
      <c r="AZ95" s="43">
        <v>6.4698789298062902</v>
      </c>
      <c r="BA95" s="43">
        <v>29.311850919997301</v>
      </c>
      <c r="BB95" s="43">
        <v>4.65737819433767</v>
      </c>
      <c r="BC95" s="43">
        <v>11.2645701688588</v>
      </c>
      <c r="BD95" s="43">
        <v>1.4244729512813701</v>
      </c>
      <c r="BE95" s="43">
        <v>8.3149810817285399</v>
      </c>
      <c r="BF95" s="43">
        <v>1.24695317375132</v>
      </c>
      <c r="BG95" s="43">
        <v>13.2288438683481</v>
      </c>
      <c r="BH95" s="43">
        <v>24.614978075877001</v>
      </c>
      <c r="BI95" s="43">
        <v>3.8689940660022399</v>
      </c>
      <c r="BJ95" s="44">
        <f t="shared" si="15"/>
        <v>5603.6852864993252</v>
      </c>
      <c r="BK95" s="43">
        <f t="shared" si="16"/>
        <v>4443.2020890435888</v>
      </c>
      <c r="BL95" s="43">
        <f t="shared" si="17"/>
        <v>2727.1024879629849</v>
      </c>
      <c r="BM95" s="43">
        <f t="shared" si="18"/>
        <v>1997.2380664394659</v>
      </c>
      <c r="BN95" s="43">
        <f t="shared" si="19"/>
        <v>773.18681918405412</v>
      </c>
      <c r="BO95" s="43">
        <f t="shared" si="20"/>
        <v>465.43120418204256</v>
      </c>
      <c r="BP95" s="43">
        <f t="shared" si="21"/>
        <v>368.54755601738543</v>
      </c>
      <c r="BQ95" s="43">
        <f t="shared" si="22"/>
        <v>179.22102298632382</v>
      </c>
      <c r="BR95" s="43">
        <f t="shared" si="23"/>
        <v>119.15386552844431</v>
      </c>
      <c r="BS95" s="43">
        <f t="shared" si="24"/>
        <v>85.299966929261345</v>
      </c>
      <c r="BT95" s="43">
        <f t="shared" si="25"/>
        <v>70.403563555367498</v>
      </c>
      <c r="BU95" s="43">
        <f t="shared" si="26"/>
        <v>57.670969687504865</v>
      </c>
      <c r="BV95" s="43">
        <f t="shared" si="27"/>
        <v>51.645845228127577</v>
      </c>
      <c r="BW95" s="45">
        <f t="shared" si="28"/>
        <v>50.6891534045252</v>
      </c>
    </row>
    <row r="96" spans="1:75" x14ac:dyDescent="0.25">
      <c r="A96" s="42">
        <v>93</v>
      </c>
      <c r="B96" s="1" t="s">
        <v>330</v>
      </c>
      <c r="C96" s="1" t="s">
        <v>299</v>
      </c>
      <c r="D96" s="43">
        <v>2.1912163678452901</v>
      </c>
      <c r="E96" s="43">
        <v>2.00043433133211</v>
      </c>
      <c r="F96" s="43">
        <v>1.34944348781462</v>
      </c>
      <c r="G96" s="43">
        <v>1523.8097785528901</v>
      </c>
      <c r="H96" s="43">
        <v>21.873590267669101</v>
      </c>
      <c r="I96" s="43">
        <v>14.988334614201699</v>
      </c>
      <c r="J96" s="43">
        <v>299.17524338545701</v>
      </c>
      <c r="K96" s="43">
        <v>2950.9909312752102</v>
      </c>
      <c r="L96" s="43">
        <v>2990.9270894062902</v>
      </c>
      <c r="M96" s="43">
        <v>181441.20574236801</v>
      </c>
      <c r="N96" s="43">
        <v>855.60372297562401</v>
      </c>
      <c r="O96" s="43">
        <v>820.92850282041502</v>
      </c>
      <c r="P96" s="43">
        <v>125.65550780361301</v>
      </c>
      <c r="Q96" s="43">
        <v>1.0047577071719</v>
      </c>
      <c r="R96" s="43">
        <v>391183.537311105</v>
      </c>
      <c r="S96" s="43">
        <v>385688</v>
      </c>
      <c r="T96" s="43">
        <v>0.65424342087933995</v>
      </c>
      <c r="U96" s="43">
        <v>23.764912153021001</v>
      </c>
      <c r="V96" s="43">
        <v>14.6652237108331</v>
      </c>
      <c r="W96" s="43">
        <v>17.388895440544601</v>
      </c>
      <c r="X96" s="43">
        <v>233.93711901176201</v>
      </c>
      <c r="Y96" s="43">
        <v>37.4946898293069</v>
      </c>
      <c r="Z96" s="43">
        <v>63.041407085893503</v>
      </c>
      <c r="AA96" s="43">
        <v>0.33898833904268699</v>
      </c>
      <c r="AB96" s="43">
        <v>0.62566452477560297</v>
      </c>
      <c r="AC96" s="43">
        <v>2.05144059990281</v>
      </c>
      <c r="AD96" s="43">
        <v>1.8240353444995701</v>
      </c>
      <c r="AE96" s="43">
        <v>0.51350388369633904</v>
      </c>
      <c r="AF96" s="43">
        <v>0.74951190080700503</v>
      </c>
      <c r="AG96" s="43">
        <v>18.061918216284798</v>
      </c>
      <c r="AH96" s="43">
        <v>0.124824894458421</v>
      </c>
      <c r="AI96" s="43">
        <v>1345.40147468739</v>
      </c>
      <c r="AJ96" s="43">
        <v>223.92922884085499</v>
      </c>
      <c r="AK96" s="43">
        <f t="shared" si="29"/>
        <v>6.0081548159287319</v>
      </c>
      <c r="AL96" s="43">
        <v>3.42663372576264</v>
      </c>
      <c r="AM96" s="43">
        <v>0.69242830071805594</v>
      </c>
      <c r="AN96" s="43">
        <v>0.78483625761336895</v>
      </c>
      <c r="AO96" s="43">
        <v>1.7707551133454E-2</v>
      </c>
      <c r="AP96" s="43">
        <v>110.35502314027001</v>
      </c>
      <c r="AQ96" s="43">
        <v>0.86928849632557303</v>
      </c>
      <c r="AR96" s="43">
        <v>19.845175450774299</v>
      </c>
      <c r="AS96" s="43">
        <v>2118.88716132232</v>
      </c>
      <c r="AT96" s="43">
        <v>4175.7422558573899</v>
      </c>
      <c r="AU96" s="43">
        <v>400.03702723979802</v>
      </c>
      <c r="AV96" s="43">
        <v>1406.7788362978399</v>
      </c>
      <c r="AW96" s="43">
        <v>167.03846402027199</v>
      </c>
      <c r="AX96" s="43">
        <v>32.673605427583603</v>
      </c>
      <c r="AY96" s="43">
        <v>105.095877457746</v>
      </c>
      <c r="AZ96" s="43">
        <v>9.4772277374532408</v>
      </c>
      <c r="BA96" s="43">
        <v>43.136379791922103</v>
      </c>
      <c r="BB96" s="43">
        <v>7.0923716360461002</v>
      </c>
      <c r="BC96" s="43">
        <v>16.9426025239359</v>
      </c>
      <c r="BD96" s="43">
        <v>1.98969016728534</v>
      </c>
      <c r="BE96" s="43">
        <v>11.439941860027201</v>
      </c>
      <c r="BF96" s="43">
        <v>1.6374812765675899</v>
      </c>
      <c r="BG96" s="43">
        <v>20.146970913849501</v>
      </c>
      <c r="BH96" s="43">
        <v>53.806023061654898</v>
      </c>
      <c r="BI96" s="43">
        <v>7.0593331797690997</v>
      </c>
      <c r="BJ96" s="44">
        <f t="shared" si="15"/>
        <v>8940.4521574781447</v>
      </c>
      <c r="BK96" s="43">
        <f t="shared" si="16"/>
        <v>6811.9775788864436</v>
      </c>
      <c r="BL96" s="43">
        <f t="shared" si="17"/>
        <v>4310.7438280150654</v>
      </c>
      <c r="BM96" s="43">
        <f t="shared" si="18"/>
        <v>3078.2906702359733</v>
      </c>
      <c r="BN96" s="43">
        <f t="shared" si="19"/>
        <v>1128.6382704072432</v>
      </c>
      <c r="BO96" s="43">
        <f t="shared" si="20"/>
        <v>580.34823139580112</v>
      </c>
      <c r="BP96" s="43">
        <f t="shared" si="21"/>
        <v>528.11998722485419</v>
      </c>
      <c r="BQ96" s="43">
        <f t="shared" si="22"/>
        <v>262.52708413997897</v>
      </c>
      <c r="BR96" s="43">
        <f t="shared" si="23"/>
        <v>175.351137365537</v>
      </c>
      <c r="BS96" s="43">
        <f t="shared" si="24"/>
        <v>129.89691641110073</v>
      </c>
      <c r="BT96" s="43">
        <f t="shared" si="25"/>
        <v>105.89126577459938</v>
      </c>
      <c r="BU96" s="43">
        <f t="shared" si="26"/>
        <v>80.554257784831577</v>
      </c>
      <c r="BV96" s="43">
        <f t="shared" si="27"/>
        <v>71.055539503274531</v>
      </c>
      <c r="BW96" s="45">
        <f t="shared" si="28"/>
        <v>66.564279535267886</v>
      </c>
    </row>
    <row r="97" spans="1:75" x14ac:dyDescent="0.25">
      <c r="A97" s="42">
        <v>94</v>
      </c>
      <c r="B97" s="1" t="s">
        <v>331</v>
      </c>
      <c r="C97" s="1" t="s">
        <v>299</v>
      </c>
      <c r="D97" s="43">
        <v>3.03521259114099</v>
      </c>
      <c r="E97" s="43">
        <v>2.4304992649686601</v>
      </c>
      <c r="F97" s="43">
        <v>2.28881115199427</v>
      </c>
      <c r="G97" s="43">
        <v>2490.0067549574701</v>
      </c>
      <c r="H97" s="43">
        <v>432.44401803690602</v>
      </c>
      <c r="I97" s="43">
        <v>389.06420315081903</v>
      </c>
      <c r="J97" s="43">
        <v>505.52030409169402</v>
      </c>
      <c r="K97" s="43">
        <v>2695.93279348131</v>
      </c>
      <c r="L97" s="43">
        <v>2800.3924956843298</v>
      </c>
      <c r="M97" s="43">
        <v>180433.734971422</v>
      </c>
      <c r="N97" s="43">
        <v>1238.1464436391</v>
      </c>
      <c r="O97" s="43">
        <v>1181.2451040805799</v>
      </c>
      <c r="P97" s="43">
        <v>113.52987362238601</v>
      </c>
      <c r="Q97" s="43">
        <v>7.9710290758877003</v>
      </c>
      <c r="R97" s="43">
        <v>392293.94465932</v>
      </c>
      <c r="S97" s="43">
        <v>385688</v>
      </c>
      <c r="T97" s="43">
        <v>0.51270957147921004</v>
      </c>
      <c r="U97" s="43">
        <v>14.7199022686086</v>
      </c>
      <c r="V97" s="43">
        <v>19.040402990504301</v>
      </c>
      <c r="W97" s="43">
        <v>25.5324706156327</v>
      </c>
      <c r="X97" s="43">
        <v>407.41694944402099</v>
      </c>
      <c r="Y97" s="43">
        <v>189.462908843013</v>
      </c>
      <c r="Z97" s="43">
        <v>158.54725645054401</v>
      </c>
      <c r="AA97" s="43">
        <v>0.30586910549859497</v>
      </c>
      <c r="AB97" s="43">
        <v>0.35359217065783799</v>
      </c>
      <c r="AC97" s="43">
        <v>3.1705419942716802</v>
      </c>
      <c r="AD97" s="43">
        <v>3.3036920820000599</v>
      </c>
      <c r="AE97" s="43">
        <v>4.8931927817554897</v>
      </c>
      <c r="AF97" s="43">
        <v>3.81691735964873</v>
      </c>
      <c r="AG97" s="43">
        <v>11.6867914139567</v>
      </c>
      <c r="AH97" s="43">
        <v>0.20301836256222</v>
      </c>
      <c r="AI97" s="43">
        <v>1394.0578807132499</v>
      </c>
      <c r="AJ97" s="43">
        <v>287.80895618267198</v>
      </c>
      <c r="AK97" s="43">
        <f t="shared" si="29"/>
        <v>4.8436917989044206</v>
      </c>
      <c r="AL97" s="43">
        <v>9.2184750508893298</v>
      </c>
      <c r="AM97" s="43">
        <v>0.17021119004830401</v>
      </c>
      <c r="AN97" s="43">
        <v>0.13659399711613501</v>
      </c>
      <c r="AO97" s="43">
        <v>2.9606729618990999E-2</v>
      </c>
      <c r="AP97" s="43">
        <v>114.749726665804</v>
      </c>
      <c r="AQ97" s="43">
        <v>2.9904695778594701</v>
      </c>
      <c r="AR97" s="43">
        <v>23.120950897419199</v>
      </c>
      <c r="AS97" s="43">
        <v>2089.1302177438902</v>
      </c>
      <c r="AT97" s="43">
        <v>4601.12697112974</v>
      </c>
      <c r="AU97" s="43">
        <v>529.50518866142204</v>
      </c>
      <c r="AV97" s="43">
        <v>2146.9147873634702</v>
      </c>
      <c r="AW97" s="43">
        <v>300.40632072269699</v>
      </c>
      <c r="AX97" s="43">
        <v>55.032869310474098</v>
      </c>
      <c r="AY97" s="43">
        <v>180.521893853558</v>
      </c>
      <c r="AZ97" s="43">
        <v>16.056296329260601</v>
      </c>
      <c r="BA97" s="43">
        <v>66.582006743681106</v>
      </c>
      <c r="BB97" s="43">
        <v>9.8866027184085894</v>
      </c>
      <c r="BC97" s="43">
        <v>20.260225382332901</v>
      </c>
      <c r="BD97" s="43">
        <v>2.2755245386149099</v>
      </c>
      <c r="BE97" s="43">
        <v>11.111344239203699</v>
      </c>
      <c r="BF97" s="43">
        <v>1.4552571456901</v>
      </c>
      <c r="BG97" s="43">
        <v>13.882171462242001</v>
      </c>
      <c r="BH97" s="43">
        <v>21.910255915160899</v>
      </c>
      <c r="BI97" s="43">
        <v>3.0628804983229099</v>
      </c>
      <c r="BJ97" s="44">
        <f t="shared" si="15"/>
        <v>8814.8954335185244</v>
      </c>
      <c r="BK97" s="43">
        <f t="shared" si="16"/>
        <v>7505.9167555134427</v>
      </c>
      <c r="BL97" s="43">
        <f t="shared" si="17"/>
        <v>5705.8748778170484</v>
      </c>
      <c r="BM97" s="43">
        <f t="shared" si="18"/>
        <v>4697.8441736618597</v>
      </c>
      <c r="BN97" s="43">
        <f t="shared" si="19"/>
        <v>2029.7724373155204</v>
      </c>
      <c r="BO97" s="43">
        <f t="shared" si="20"/>
        <v>977.49323819669792</v>
      </c>
      <c r="BP97" s="43">
        <f t="shared" si="21"/>
        <v>907.14519524400998</v>
      </c>
      <c r="BQ97" s="43">
        <f t="shared" si="22"/>
        <v>444.77275150306372</v>
      </c>
      <c r="BR97" s="43">
        <f t="shared" si="23"/>
        <v>270.6585639987037</v>
      </c>
      <c r="BS97" s="43">
        <f t="shared" si="24"/>
        <v>181.07330986096318</v>
      </c>
      <c r="BT97" s="43">
        <f t="shared" si="25"/>
        <v>126.62640863958063</v>
      </c>
      <c r="BU97" s="43">
        <f t="shared" si="26"/>
        <v>92.126499539065179</v>
      </c>
      <c r="BV97" s="43">
        <f t="shared" si="27"/>
        <v>69.014560491948444</v>
      </c>
      <c r="BW97" s="45">
        <f t="shared" si="28"/>
        <v>59.156794540247965</v>
      </c>
    </row>
    <row r="98" spans="1:75" x14ac:dyDescent="0.25">
      <c r="A98" s="42">
        <v>95</v>
      </c>
      <c r="B98" s="1" t="s">
        <v>332</v>
      </c>
      <c r="C98" s="1" t="s">
        <v>299</v>
      </c>
      <c r="D98" s="43">
        <v>8.7042013643132705</v>
      </c>
      <c r="E98" s="43">
        <v>0.89794176245714497</v>
      </c>
      <c r="F98" s="43">
        <v>2.4179566847238201</v>
      </c>
      <c r="G98" s="43">
        <v>617.09175103486905</v>
      </c>
      <c r="H98" s="43">
        <v>8.3596159743477401</v>
      </c>
      <c r="I98" s="43">
        <v>4.1539184908368103</v>
      </c>
      <c r="J98" s="43">
        <v>409.794029545223</v>
      </c>
      <c r="K98" s="43">
        <v>2164.4445889610802</v>
      </c>
      <c r="L98" s="43">
        <v>2141.7027200765201</v>
      </c>
      <c r="M98" s="43">
        <v>178817.32906280199</v>
      </c>
      <c r="N98" s="43">
        <v>639.39909202982005</v>
      </c>
      <c r="O98" s="43">
        <v>510.37630624983302</v>
      </c>
      <c r="P98" s="43">
        <v>92.330873499102196</v>
      </c>
      <c r="Q98" s="43">
        <v>2.1462893919122301</v>
      </c>
      <c r="R98" s="43">
        <v>398097.62494523998</v>
      </c>
      <c r="S98" s="43">
        <v>385688</v>
      </c>
      <c r="T98" s="43">
        <v>0.635904534111287</v>
      </c>
      <c r="U98" s="43">
        <v>1.47771367444269</v>
      </c>
      <c r="V98" s="43">
        <v>1.07799011733107</v>
      </c>
      <c r="W98" s="43">
        <v>17.462658633851198</v>
      </c>
      <c r="X98" s="43">
        <v>124.162339525966</v>
      </c>
      <c r="Y98" s="43">
        <v>22.212740208858602</v>
      </c>
      <c r="Z98" s="43">
        <v>52.023408287519501</v>
      </c>
      <c r="AA98" s="43">
        <v>7.8502000242791997E-2</v>
      </c>
      <c r="AB98" s="43">
        <v>0.26194859063639703</v>
      </c>
      <c r="AC98" s="43">
        <v>1.9187048746720501</v>
      </c>
      <c r="AD98" s="43">
        <v>2.3275404892828999</v>
      </c>
      <c r="AE98" s="43">
        <v>0.71033695088785898</v>
      </c>
      <c r="AF98" s="43">
        <v>0.24859832941333099</v>
      </c>
      <c r="AG98" s="43">
        <v>111.293610140539</v>
      </c>
      <c r="AH98" s="43">
        <v>6.9658814781899003E-2</v>
      </c>
      <c r="AI98" s="43">
        <v>1789.4414342411801</v>
      </c>
      <c r="AJ98" s="43">
        <v>178.195036958651</v>
      </c>
      <c r="AK98" s="43">
        <f t="shared" si="29"/>
        <v>10.042038570672473</v>
      </c>
      <c r="AL98" s="43">
        <v>1.21865854127522</v>
      </c>
      <c r="AM98" s="43">
        <v>8.2961774549300996E-2</v>
      </c>
      <c r="AN98" s="43">
        <v>8.3369126334474006E-2</v>
      </c>
      <c r="AO98" s="43">
        <v>5.2158703739028998E-2</v>
      </c>
      <c r="AP98" s="43">
        <v>59.947973924917797</v>
      </c>
      <c r="AQ98" s="43">
        <v>1.18489939986263</v>
      </c>
      <c r="AR98" s="43">
        <v>11.6207641223595</v>
      </c>
      <c r="AS98" s="43">
        <v>1098.62118262326</v>
      </c>
      <c r="AT98" s="43">
        <v>2346.84762773699</v>
      </c>
      <c r="AU98" s="43">
        <v>243.14734376798799</v>
      </c>
      <c r="AV98" s="43">
        <v>912.94242038428001</v>
      </c>
      <c r="AW98" s="43">
        <v>109.843620894254</v>
      </c>
      <c r="AX98" s="43">
        <v>28.7835679668494</v>
      </c>
      <c r="AY98" s="43">
        <v>73.089755141923902</v>
      </c>
      <c r="AZ98" s="43">
        <v>6.5701903132417998</v>
      </c>
      <c r="BA98" s="43">
        <v>31.251388505412901</v>
      </c>
      <c r="BB98" s="43">
        <v>5.2633469033169904</v>
      </c>
      <c r="BC98" s="43">
        <v>13.368167530755199</v>
      </c>
      <c r="BD98" s="43">
        <v>1.7385438839911</v>
      </c>
      <c r="BE98" s="43">
        <v>10.5086533695496</v>
      </c>
      <c r="BF98" s="43">
        <v>1.8367528696208</v>
      </c>
      <c r="BG98" s="43">
        <v>16.922678089150299</v>
      </c>
      <c r="BH98" s="43">
        <v>40.814744482313699</v>
      </c>
      <c r="BI98" s="43">
        <v>11.362745948996499</v>
      </c>
      <c r="BJ98" s="44">
        <f t="shared" si="15"/>
        <v>4635.5324161318986</v>
      </c>
      <c r="BK98" s="43">
        <f t="shared" si="16"/>
        <v>3828.4626879885645</v>
      </c>
      <c r="BL98" s="43">
        <f t="shared" si="17"/>
        <v>2620.1222388791812</v>
      </c>
      <c r="BM98" s="43">
        <f t="shared" si="18"/>
        <v>1997.6858214098031</v>
      </c>
      <c r="BN98" s="43">
        <f t="shared" si="19"/>
        <v>742.18662766387843</v>
      </c>
      <c r="BO98" s="43">
        <f t="shared" si="20"/>
        <v>511.25342747512252</v>
      </c>
      <c r="BP98" s="43">
        <f t="shared" si="21"/>
        <v>367.28520171821054</v>
      </c>
      <c r="BQ98" s="43">
        <f t="shared" si="22"/>
        <v>181.99973166874793</v>
      </c>
      <c r="BR98" s="43">
        <f t="shared" si="23"/>
        <v>127.03816465615</v>
      </c>
      <c r="BS98" s="43">
        <f t="shared" si="24"/>
        <v>96.39829493254561</v>
      </c>
      <c r="BT98" s="43">
        <f t="shared" si="25"/>
        <v>83.551047067219997</v>
      </c>
      <c r="BU98" s="43">
        <f t="shared" si="26"/>
        <v>70.386392064417009</v>
      </c>
      <c r="BV98" s="43">
        <f t="shared" si="27"/>
        <v>65.271138941301871</v>
      </c>
      <c r="BW98" s="45">
        <f t="shared" si="28"/>
        <v>74.664750797593499</v>
      </c>
    </row>
    <row r="99" spans="1:75" x14ac:dyDescent="0.25">
      <c r="A99" s="42">
        <v>96</v>
      </c>
      <c r="B99" s="1" t="s">
        <v>333</v>
      </c>
      <c r="C99" s="1" t="s">
        <v>299</v>
      </c>
      <c r="D99" s="43">
        <v>6.31861329915706</v>
      </c>
      <c r="E99" s="43">
        <v>1.50753315298697</v>
      </c>
      <c r="F99" s="43">
        <v>1.0422545759417301</v>
      </c>
      <c r="G99" s="43">
        <v>2816.3120382870102</v>
      </c>
      <c r="H99" s="43">
        <v>1110.21968718468</v>
      </c>
      <c r="I99" s="43">
        <v>915.01686899959896</v>
      </c>
      <c r="J99" s="43">
        <v>1922.3401514489899</v>
      </c>
      <c r="K99" s="43">
        <v>11234.760832513</v>
      </c>
      <c r="L99" s="43">
        <v>8277.0785782743496</v>
      </c>
      <c r="M99" s="43">
        <v>176618.313195864</v>
      </c>
      <c r="N99" s="43">
        <v>1512.8564831667099</v>
      </c>
      <c r="O99" s="43">
        <v>1440.72848684875</v>
      </c>
      <c r="P99" s="43">
        <v>142.08460819580699</v>
      </c>
      <c r="Q99" s="43">
        <v>28.7632529820883</v>
      </c>
      <c r="R99" s="43">
        <v>394326.54415866401</v>
      </c>
      <c r="S99" s="43">
        <v>385688</v>
      </c>
      <c r="T99" s="43">
        <v>0.60344891065309003</v>
      </c>
      <c r="U99" s="43">
        <v>7.3058032828211097</v>
      </c>
      <c r="V99" s="43">
        <v>8.0190921271445692</v>
      </c>
      <c r="W99" s="43">
        <v>36.941849129481199</v>
      </c>
      <c r="X99" s="43">
        <v>370.50870116984498</v>
      </c>
      <c r="Y99" s="43">
        <v>841.71942769474902</v>
      </c>
      <c r="Z99" s="43">
        <v>410.85606919900499</v>
      </c>
      <c r="AA99" s="43">
        <v>1.1701717833285801</v>
      </c>
      <c r="AB99" s="43">
        <v>1.5292116765799799</v>
      </c>
      <c r="AC99" s="43">
        <v>4.5419182030419503</v>
      </c>
      <c r="AD99" s="43">
        <v>5.3576964737632098</v>
      </c>
      <c r="AE99" s="43">
        <v>5.59848410441443</v>
      </c>
      <c r="AF99" s="43">
        <v>5.5035196896795897</v>
      </c>
      <c r="AG99" s="43">
        <v>20.908406918895501</v>
      </c>
      <c r="AH99" s="43">
        <v>0.293258178995153</v>
      </c>
      <c r="AI99" s="43">
        <v>1310.66475927542</v>
      </c>
      <c r="AJ99" s="43">
        <v>441.06071534684202</v>
      </c>
      <c r="AK99" s="43">
        <f t="shared" si="29"/>
        <v>2.9716198103128213</v>
      </c>
      <c r="AL99" s="43">
        <v>11.659319478906699</v>
      </c>
      <c r="AM99" s="43">
        <v>11.2904280214237</v>
      </c>
      <c r="AN99" s="43">
        <v>13.2000895066369</v>
      </c>
      <c r="AO99" s="43">
        <v>0.14990260956665499</v>
      </c>
      <c r="AP99" s="43">
        <v>166.40870094175099</v>
      </c>
      <c r="AQ99" s="43">
        <v>2.7343460666968502</v>
      </c>
      <c r="AR99" s="43">
        <v>33.404816625421802</v>
      </c>
      <c r="AS99" s="43">
        <v>3247.9081595113698</v>
      </c>
      <c r="AT99" s="43">
        <v>6905.2172853694001</v>
      </c>
      <c r="AU99" s="43">
        <v>810.88786828279797</v>
      </c>
      <c r="AV99" s="43">
        <v>3089.99630990491</v>
      </c>
      <c r="AW99" s="43">
        <v>446.15590483072401</v>
      </c>
      <c r="AX99" s="43">
        <v>79.762767766264801</v>
      </c>
      <c r="AY99" s="43">
        <v>270.80472469704301</v>
      </c>
      <c r="AZ99" s="43">
        <v>24.438041114180301</v>
      </c>
      <c r="BA99" s="43">
        <v>107.59571173203</v>
      </c>
      <c r="BB99" s="43">
        <v>16.324121330924001</v>
      </c>
      <c r="BC99" s="43">
        <v>34.785544440171201</v>
      </c>
      <c r="BD99" s="43">
        <v>3.9028390025781001</v>
      </c>
      <c r="BE99" s="43">
        <v>20.726010459213001</v>
      </c>
      <c r="BF99" s="43">
        <v>2.671513799815</v>
      </c>
      <c r="BG99" s="43">
        <v>26.0957125099109</v>
      </c>
      <c r="BH99" s="43">
        <v>65.6521281763833</v>
      </c>
      <c r="BI99" s="43">
        <v>7.0250865367838502</v>
      </c>
      <c r="BJ99" s="44">
        <f t="shared" si="15"/>
        <v>13704.253837600718</v>
      </c>
      <c r="BK99" s="43">
        <f t="shared" si="16"/>
        <v>11264.62852425677</v>
      </c>
      <c r="BL99" s="43">
        <f t="shared" si="17"/>
        <v>8738.0158220129106</v>
      </c>
      <c r="BM99" s="43">
        <f t="shared" si="18"/>
        <v>6761.479890382735</v>
      </c>
      <c r="BN99" s="43">
        <f t="shared" si="19"/>
        <v>3014.5669245319191</v>
      </c>
      <c r="BO99" s="43">
        <f t="shared" si="20"/>
        <v>1416.7454310171368</v>
      </c>
      <c r="BP99" s="43">
        <f t="shared" si="21"/>
        <v>1360.8277622966984</v>
      </c>
      <c r="BQ99" s="43">
        <f t="shared" si="22"/>
        <v>676.9540474842189</v>
      </c>
      <c r="BR99" s="43">
        <f t="shared" si="23"/>
        <v>437.38094200012193</v>
      </c>
      <c r="BS99" s="43">
        <f t="shared" si="24"/>
        <v>298.97658115245423</v>
      </c>
      <c r="BT99" s="43">
        <f t="shared" si="25"/>
        <v>217.40965275107001</v>
      </c>
      <c r="BU99" s="43">
        <f t="shared" si="26"/>
        <v>158.00967621773685</v>
      </c>
      <c r="BV99" s="43">
        <f t="shared" si="27"/>
        <v>128.73298421871428</v>
      </c>
      <c r="BW99" s="45">
        <f t="shared" si="28"/>
        <v>108.59812194369918</v>
      </c>
    </row>
    <row r="100" spans="1:75" x14ac:dyDescent="0.25">
      <c r="A100" s="42">
        <v>97</v>
      </c>
      <c r="B100" s="1" t="s">
        <v>334</v>
      </c>
      <c r="C100" s="1" t="s">
        <v>299</v>
      </c>
      <c r="D100" s="43">
        <v>2.84349010137253</v>
      </c>
      <c r="E100" s="43">
        <v>1.26753409353795</v>
      </c>
      <c r="F100" s="43">
        <v>1.25349655438726</v>
      </c>
      <c r="G100" s="43">
        <v>2229.0061621548498</v>
      </c>
      <c r="H100" s="43">
        <v>12.569065604331</v>
      </c>
      <c r="I100" s="43">
        <v>7.3752612744326198</v>
      </c>
      <c r="J100" s="43">
        <v>144.896178562258</v>
      </c>
      <c r="K100" s="43">
        <v>1868.72345068454</v>
      </c>
      <c r="L100" s="43">
        <v>2477.2960613816999</v>
      </c>
      <c r="M100" s="43">
        <v>182835.06788162299</v>
      </c>
      <c r="N100" s="43">
        <v>1252.6873340965999</v>
      </c>
      <c r="O100" s="43">
        <v>1176.8886877003399</v>
      </c>
      <c r="P100" s="43">
        <v>184.78326216347099</v>
      </c>
      <c r="Q100" s="43">
        <v>26.4903161621279</v>
      </c>
      <c r="R100" s="43">
        <v>390941.26955973601</v>
      </c>
      <c r="S100" s="43">
        <v>385688</v>
      </c>
      <c r="T100" s="43">
        <v>0.55941309165601405</v>
      </c>
      <c r="U100" s="43">
        <v>2.1556480678801799</v>
      </c>
      <c r="V100" s="43">
        <v>1.1998883808432901</v>
      </c>
      <c r="W100" s="43">
        <v>23.5221755757666</v>
      </c>
      <c r="X100" s="43">
        <v>201.33375754501199</v>
      </c>
      <c r="Y100" s="43">
        <v>25.989151877942</v>
      </c>
      <c r="Z100" s="43">
        <v>49.916748407695003</v>
      </c>
      <c r="AA100" s="43">
        <v>3.3201584093695002E-2</v>
      </c>
      <c r="AB100" s="43">
        <v>0.180854472061663</v>
      </c>
      <c r="AC100" s="43">
        <v>2.6543418618409098</v>
      </c>
      <c r="AD100" s="43">
        <v>3.0859999145310999</v>
      </c>
      <c r="AE100" s="43">
        <v>0.71003035914534196</v>
      </c>
      <c r="AF100" s="43">
        <v>1.2461730979496299</v>
      </c>
      <c r="AG100" s="43">
        <v>7.9264363581882096</v>
      </c>
      <c r="AH100" s="43">
        <v>0.11643977068533599</v>
      </c>
      <c r="AI100" s="43">
        <v>1316.43419659868</v>
      </c>
      <c r="AJ100" s="43">
        <v>160.56466720178</v>
      </c>
      <c r="AK100" s="43">
        <f t="shared" si="29"/>
        <v>8.1987788443165428</v>
      </c>
      <c r="AL100" s="43">
        <v>6.5885526557052403</v>
      </c>
      <c r="AM100" s="43">
        <v>0.14724192318773899</v>
      </c>
      <c r="AN100" s="43">
        <v>0.11495559490244101</v>
      </c>
      <c r="AO100" s="43">
        <v>4.8036869606900003E-4</v>
      </c>
      <c r="AP100" s="43">
        <v>76.946929549938801</v>
      </c>
      <c r="AQ100" s="43">
        <v>6.86667147155205</v>
      </c>
      <c r="AR100" s="43">
        <v>18.148050005869699</v>
      </c>
      <c r="AS100" s="43">
        <v>1402.8756026497599</v>
      </c>
      <c r="AT100" s="43">
        <v>2770.06661331542</v>
      </c>
      <c r="AU100" s="43">
        <v>281.07459358898399</v>
      </c>
      <c r="AV100" s="43">
        <v>1064.7152627058799</v>
      </c>
      <c r="AW100" s="43">
        <v>138.99282934489599</v>
      </c>
      <c r="AX100" s="43">
        <v>27.0175246913373</v>
      </c>
      <c r="AY100" s="43">
        <v>87.823142281844895</v>
      </c>
      <c r="AZ100" s="43">
        <v>7.6301316528456802</v>
      </c>
      <c r="BA100" s="43">
        <v>33.641317494521097</v>
      </c>
      <c r="BB100" s="43">
        <v>5.26958377632885</v>
      </c>
      <c r="BC100" s="43">
        <v>11.9089164476681</v>
      </c>
      <c r="BD100" s="43">
        <v>1.3843338794682101</v>
      </c>
      <c r="BE100" s="43">
        <v>8.2240743560503304</v>
      </c>
      <c r="BF100" s="43">
        <v>1.12047522520482</v>
      </c>
      <c r="BG100" s="43">
        <v>11.953249373746299</v>
      </c>
      <c r="BH100" s="43">
        <v>19.443650836031502</v>
      </c>
      <c r="BI100" s="43">
        <v>2.7409240638454202</v>
      </c>
      <c r="BJ100" s="44">
        <f t="shared" si="15"/>
        <v>5919.3063402943462</v>
      </c>
      <c r="BK100" s="43">
        <f t="shared" si="16"/>
        <v>4518.8688634835562</v>
      </c>
      <c r="BL100" s="43">
        <f t="shared" si="17"/>
        <v>3028.821051605431</v>
      </c>
      <c r="BM100" s="43">
        <f t="shared" si="18"/>
        <v>2329.7926973870458</v>
      </c>
      <c r="BN100" s="43">
        <f t="shared" si="19"/>
        <v>939.14073881686488</v>
      </c>
      <c r="BO100" s="43">
        <f t="shared" si="20"/>
        <v>479.88498563654173</v>
      </c>
      <c r="BP100" s="43">
        <f t="shared" si="21"/>
        <v>441.32232302434619</v>
      </c>
      <c r="BQ100" s="43">
        <f t="shared" si="22"/>
        <v>211.36098761345374</v>
      </c>
      <c r="BR100" s="43">
        <f t="shared" si="23"/>
        <v>136.75332314845974</v>
      </c>
      <c r="BS100" s="43">
        <f t="shared" si="24"/>
        <v>96.512523375986262</v>
      </c>
      <c r="BT100" s="43">
        <f t="shared" si="25"/>
        <v>74.430727797925627</v>
      </c>
      <c r="BU100" s="43">
        <f t="shared" si="26"/>
        <v>56.045906051344538</v>
      </c>
      <c r="BV100" s="43">
        <f t="shared" si="27"/>
        <v>51.081207180436834</v>
      </c>
      <c r="BW100" s="45">
        <f t="shared" si="28"/>
        <v>45.547773382309757</v>
      </c>
    </row>
    <row r="101" spans="1:75" x14ac:dyDescent="0.25">
      <c r="A101" s="42">
        <v>98</v>
      </c>
      <c r="B101" s="1" t="s">
        <v>335</v>
      </c>
      <c r="C101" s="1" t="s">
        <v>299</v>
      </c>
      <c r="D101" s="43">
        <v>2.5033121325824998</v>
      </c>
      <c r="E101" s="43">
        <v>1.35779193997721</v>
      </c>
      <c r="F101" s="43">
        <v>1.2468743000273701</v>
      </c>
      <c r="G101" s="43">
        <v>1659.32654630001</v>
      </c>
      <c r="H101" s="43">
        <v>41.708319573755901</v>
      </c>
      <c r="I101" s="43">
        <v>26.940149542590799</v>
      </c>
      <c r="J101" s="43">
        <v>676.40328792107198</v>
      </c>
      <c r="K101" s="43">
        <v>3469.23613213722</v>
      </c>
      <c r="L101" s="43">
        <v>3298.2850339185002</v>
      </c>
      <c r="M101" s="43">
        <v>179769.49623334801</v>
      </c>
      <c r="N101" s="43">
        <v>1222.24999564839</v>
      </c>
      <c r="O101" s="43">
        <v>1175.7606226263799</v>
      </c>
      <c r="P101" s="43">
        <v>90.745288053982605</v>
      </c>
      <c r="Q101" s="43">
        <v>5.0699369723713703</v>
      </c>
      <c r="R101" s="43">
        <v>410403.97079675802</v>
      </c>
      <c r="S101" s="43">
        <v>385688</v>
      </c>
      <c r="T101" s="43">
        <v>0.64717730535240203</v>
      </c>
      <c r="U101" s="43">
        <v>37.289222055488104</v>
      </c>
      <c r="V101" s="43">
        <v>42.993694685582597</v>
      </c>
      <c r="W101" s="43">
        <v>24.8880258664345</v>
      </c>
      <c r="X101" s="43">
        <v>198.31791426579599</v>
      </c>
      <c r="Y101" s="43">
        <v>167.99396302195899</v>
      </c>
      <c r="Z101" s="43">
        <v>130.69877876841801</v>
      </c>
      <c r="AA101" s="43">
        <v>0.33480501153067499</v>
      </c>
      <c r="AB101" s="43">
        <v>4.1368459046111701</v>
      </c>
      <c r="AC101" s="43">
        <v>2.7529802880149998</v>
      </c>
      <c r="AD101" s="43">
        <v>2.3150109044038398</v>
      </c>
      <c r="AE101" s="43">
        <v>1.4641402824687599</v>
      </c>
      <c r="AF101" s="43">
        <v>1.64497928843293</v>
      </c>
      <c r="AG101" s="43">
        <v>15.0747876790362</v>
      </c>
      <c r="AH101" s="43">
        <v>8.6839015253511995E-2</v>
      </c>
      <c r="AI101" s="43">
        <v>1307.2873921983401</v>
      </c>
      <c r="AJ101" s="43">
        <v>206.82718399832601</v>
      </c>
      <c r="AK101" s="43">
        <f t="shared" si="29"/>
        <v>6.3206749080378177</v>
      </c>
      <c r="AL101" s="43">
        <v>5.9070906453752601</v>
      </c>
      <c r="AM101" s="43">
        <v>0.84765703242107504</v>
      </c>
      <c r="AN101" s="43">
        <v>0.90203416988971297</v>
      </c>
      <c r="AO101" s="43">
        <v>2.9789271376137998E-2</v>
      </c>
      <c r="AP101" s="43">
        <v>87.179270727101695</v>
      </c>
      <c r="AQ101" s="43">
        <v>0.98306979437466802</v>
      </c>
      <c r="AR101" s="43">
        <v>15.9740302482824</v>
      </c>
      <c r="AS101" s="43">
        <v>1767.6398041048601</v>
      </c>
      <c r="AT101" s="43">
        <v>3324.7051073534099</v>
      </c>
      <c r="AU101" s="43">
        <v>321.32621383763097</v>
      </c>
      <c r="AV101" s="43">
        <v>1099.1209243907099</v>
      </c>
      <c r="AW101" s="43">
        <v>133.44686188636001</v>
      </c>
      <c r="AX101" s="43">
        <v>37.129428112866499</v>
      </c>
      <c r="AY101" s="43">
        <v>84.957069268062895</v>
      </c>
      <c r="AZ101" s="43">
        <v>7.7588310039426398</v>
      </c>
      <c r="BA101" s="43">
        <v>35.458500208971898</v>
      </c>
      <c r="BB101" s="43">
        <v>6.1803184349437403</v>
      </c>
      <c r="BC101" s="43">
        <v>15.6371533847827</v>
      </c>
      <c r="BD101" s="43">
        <v>1.9143196633086299</v>
      </c>
      <c r="BE101" s="43">
        <v>12.201627789988001</v>
      </c>
      <c r="BF101" s="43">
        <v>2.0826419890999701</v>
      </c>
      <c r="BG101" s="43">
        <v>20.993556997730501</v>
      </c>
      <c r="BH101" s="43">
        <v>55.529231376768799</v>
      </c>
      <c r="BI101" s="43">
        <v>8.1521473271011207</v>
      </c>
      <c r="BJ101" s="44">
        <f t="shared" si="15"/>
        <v>7458.3957979108027</v>
      </c>
      <c r="BK101" s="43">
        <f t="shared" si="16"/>
        <v>5423.6624916042574</v>
      </c>
      <c r="BL101" s="43">
        <f t="shared" si="17"/>
        <v>3462.5669594572305</v>
      </c>
      <c r="BM101" s="43">
        <f t="shared" si="18"/>
        <v>2405.0786091700434</v>
      </c>
      <c r="BN101" s="43">
        <f t="shared" si="19"/>
        <v>901.66798571864877</v>
      </c>
      <c r="BO101" s="43">
        <f t="shared" si="20"/>
        <v>659.4925064452309</v>
      </c>
      <c r="BP101" s="43">
        <f t="shared" si="21"/>
        <v>426.91994607066778</v>
      </c>
      <c r="BQ101" s="43">
        <f t="shared" si="22"/>
        <v>214.92606659120887</v>
      </c>
      <c r="BR101" s="43">
        <f t="shared" si="23"/>
        <v>144.14024475191829</v>
      </c>
      <c r="BS101" s="43">
        <f t="shared" si="24"/>
        <v>113.19264532863993</v>
      </c>
      <c r="BT101" s="43">
        <f t="shared" si="25"/>
        <v>97.732208654891863</v>
      </c>
      <c r="BU101" s="43">
        <f t="shared" si="26"/>
        <v>77.502820376867604</v>
      </c>
      <c r="BV101" s="43">
        <f t="shared" si="27"/>
        <v>75.786508012347824</v>
      </c>
      <c r="BW101" s="45">
        <f t="shared" si="28"/>
        <v>84.660243459348379</v>
      </c>
    </row>
    <row r="102" spans="1:75" x14ac:dyDescent="0.25">
      <c r="A102" s="42">
        <v>99</v>
      </c>
      <c r="B102" s="1" t="s">
        <v>336</v>
      </c>
      <c r="C102" s="1" t="s">
        <v>299</v>
      </c>
      <c r="D102" s="43">
        <v>1.88481384965226</v>
      </c>
      <c r="E102" s="43">
        <v>5.8911505108928601</v>
      </c>
      <c r="F102" s="43">
        <v>0.49862448855366598</v>
      </c>
      <c r="G102" s="43">
        <v>1501.8404198072999</v>
      </c>
      <c r="H102" s="43">
        <v>30.4251718181557</v>
      </c>
      <c r="I102" s="43">
        <v>24.7232838721897</v>
      </c>
      <c r="J102" s="43">
        <v>200.539450372734</v>
      </c>
      <c r="K102" s="43">
        <v>1770.41774764454</v>
      </c>
      <c r="L102" s="43">
        <v>2092.6221906743899</v>
      </c>
      <c r="M102" s="43">
        <v>191412.46827893599</v>
      </c>
      <c r="N102" s="43">
        <v>1300.14140049293</v>
      </c>
      <c r="O102" s="43">
        <v>1118.7991004112901</v>
      </c>
      <c r="P102" s="43">
        <v>97.636182609970604</v>
      </c>
      <c r="Q102" s="43">
        <v>2.7781610526553799</v>
      </c>
      <c r="R102" s="43">
        <v>394635.75241938198</v>
      </c>
      <c r="S102" s="43">
        <v>385688</v>
      </c>
      <c r="T102" s="43">
        <v>0.70711774515093895</v>
      </c>
      <c r="U102" s="43">
        <v>19.397861240553201</v>
      </c>
      <c r="V102" s="43">
        <v>6.9186865136100204</v>
      </c>
      <c r="W102" s="43">
        <v>21.292013745452799</v>
      </c>
      <c r="X102" s="43">
        <v>165.897574720146</v>
      </c>
      <c r="Y102" s="43">
        <v>51.735019445949099</v>
      </c>
      <c r="Z102" s="43">
        <v>66.649264395536093</v>
      </c>
      <c r="AA102" s="43">
        <v>0.190408086566909</v>
      </c>
      <c r="AB102" s="43">
        <v>0.95470682045597</v>
      </c>
      <c r="AC102" s="43">
        <v>1.7853076675153301</v>
      </c>
      <c r="AD102" s="43">
        <v>1.8839522726470499</v>
      </c>
      <c r="AE102" s="43">
        <v>1.3863217001389401</v>
      </c>
      <c r="AF102" s="43">
        <v>1.1002551655242201</v>
      </c>
      <c r="AG102" s="43">
        <v>19.4993421231685</v>
      </c>
      <c r="AH102" s="43">
        <v>9.653819981546E-3</v>
      </c>
      <c r="AI102" s="43">
        <v>1475.5701770354401</v>
      </c>
      <c r="AJ102" s="43">
        <v>121.39309078319501</v>
      </c>
      <c r="AK102" s="43">
        <f t="shared" si="29"/>
        <v>12.155306101158352</v>
      </c>
      <c r="AL102" s="43">
        <v>4.8998154388420003</v>
      </c>
      <c r="AM102" s="43">
        <v>0.14549865443697901</v>
      </c>
      <c r="AN102" s="43">
        <v>0.16672977659913299</v>
      </c>
      <c r="AO102" s="43">
        <v>1.6555264811847999E-2</v>
      </c>
      <c r="AP102" s="43">
        <v>50.247993732639998</v>
      </c>
      <c r="AQ102" s="43">
        <v>1.17804299446045</v>
      </c>
      <c r="AR102" s="43">
        <v>9.5942590233642893</v>
      </c>
      <c r="AS102" s="43">
        <v>974.61365485933004</v>
      </c>
      <c r="AT102" s="43">
        <v>2046.7169086901499</v>
      </c>
      <c r="AU102" s="43">
        <v>195.239388905374</v>
      </c>
      <c r="AV102" s="43">
        <v>705.70339491903303</v>
      </c>
      <c r="AW102" s="43">
        <v>86.240123446543706</v>
      </c>
      <c r="AX102" s="43">
        <v>23.1075287150504</v>
      </c>
      <c r="AY102" s="43">
        <v>56.788361106806597</v>
      </c>
      <c r="AZ102" s="43">
        <v>4.8487005275419</v>
      </c>
      <c r="BA102" s="43">
        <v>22.422137941031799</v>
      </c>
      <c r="BB102" s="43">
        <v>3.8197880398514101</v>
      </c>
      <c r="BC102" s="43">
        <v>9.49407180350061</v>
      </c>
      <c r="BD102" s="43">
        <v>1.1120250168708099</v>
      </c>
      <c r="BE102" s="43">
        <v>6.79124255327533</v>
      </c>
      <c r="BF102" s="43">
        <v>1.1948415507911401</v>
      </c>
      <c r="BG102" s="43">
        <v>13.290349542507199</v>
      </c>
      <c r="BH102" s="43">
        <v>25.2467651022464</v>
      </c>
      <c r="BI102" s="43">
        <v>5.18155447157101</v>
      </c>
      <c r="BJ102" s="44">
        <f t="shared" si="15"/>
        <v>4112.2939023600429</v>
      </c>
      <c r="BK102" s="43">
        <f t="shared" si="16"/>
        <v>3338.8530321209623</v>
      </c>
      <c r="BL102" s="43">
        <f t="shared" si="17"/>
        <v>2103.872725273427</v>
      </c>
      <c r="BM102" s="43">
        <f t="shared" si="18"/>
        <v>1544.20874161714</v>
      </c>
      <c r="BN102" s="43">
        <f t="shared" si="19"/>
        <v>582.70353680097105</v>
      </c>
      <c r="BO102" s="43">
        <f t="shared" si="20"/>
        <v>410.43567877531791</v>
      </c>
      <c r="BP102" s="43">
        <f t="shared" si="21"/>
        <v>285.3686487779226</v>
      </c>
      <c r="BQ102" s="43">
        <f t="shared" si="22"/>
        <v>134.31303400393074</v>
      </c>
      <c r="BR102" s="43">
        <f t="shared" si="23"/>
        <v>91.146902199316258</v>
      </c>
      <c r="BS102" s="43">
        <f t="shared" si="24"/>
        <v>69.959487909366487</v>
      </c>
      <c r="BT102" s="43">
        <f t="shared" si="25"/>
        <v>59.337948771878814</v>
      </c>
      <c r="BU102" s="43">
        <f t="shared" si="26"/>
        <v>45.021255743757486</v>
      </c>
      <c r="BV102" s="43">
        <f t="shared" si="27"/>
        <v>42.181630765685277</v>
      </c>
      <c r="BW102" s="45">
        <f t="shared" si="28"/>
        <v>48.570794747607316</v>
      </c>
    </row>
    <row r="103" spans="1:75" x14ac:dyDescent="0.25">
      <c r="A103" s="42">
        <v>100</v>
      </c>
      <c r="B103" s="1" t="s">
        <v>337</v>
      </c>
      <c r="C103" s="1" t="s">
        <v>299</v>
      </c>
      <c r="D103" s="43">
        <v>5.3054094649297596</v>
      </c>
      <c r="E103" s="43">
        <v>2.2751057270126802</v>
      </c>
      <c r="F103" s="43">
        <v>3.3558663215517002</v>
      </c>
      <c r="G103" s="43">
        <v>7625.1185164320696</v>
      </c>
      <c r="H103" s="43">
        <v>124.68080240396699</v>
      </c>
      <c r="I103" s="43">
        <v>138.92715084703201</v>
      </c>
      <c r="J103" s="43">
        <v>10094.363675242999</v>
      </c>
      <c r="K103" s="43">
        <v>35293.590567996202</v>
      </c>
      <c r="L103" s="43">
        <v>31722.504280542998</v>
      </c>
      <c r="M103" s="43">
        <v>130138.42799194901</v>
      </c>
      <c r="N103" s="43">
        <v>1380.8166942435601</v>
      </c>
      <c r="O103" s="43">
        <v>1362.03226829809</v>
      </c>
      <c r="P103" s="43">
        <v>131.46817013485301</v>
      </c>
      <c r="Q103" s="43">
        <v>994.11045769912505</v>
      </c>
      <c r="R103" s="43">
        <v>380149.23271584598</v>
      </c>
      <c r="S103" s="43">
        <v>387403</v>
      </c>
      <c r="T103" s="43">
        <v>0.82748984080227395</v>
      </c>
      <c r="U103" s="43">
        <v>14.0957058490993</v>
      </c>
      <c r="V103" s="43">
        <v>13.030786678975399</v>
      </c>
      <c r="W103" s="43">
        <v>26.6743454715224</v>
      </c>
      <c r="X103" s="43">
        <v>222.264689018344</v>
      </c>
      <c r="Y103" s="43">
        <v>455.36393118458801</v>
      </c>
      <c r="Z103" s="43">
        <v>304.68777706102401</v>
      </c>
      <c r="AA103" s="43">
        <v>1.43076174374252</v>
      </c>
      <c r="AB103" s="43">
        <v>10.1207481382905</v>
      </c>
      <c r="AC103" s="43">
        <v>4.9754110594727301</v>
      </c>
      <c r="AD103" s="43">
        <v>4.8933444947015801</v>
      </c>
      <c r="AE103" s="43">
        <v>2.2655631874369901</v>
      </c>
      <c r="AF103" s="43">
        <v>4.0824007315372697</v>
      </c>
      <c r="AG103" s="43">
        <v>29.592927254696299</v>
      </c>
      <c r="AH103" s="43">
        <v>17.821642060416401</v>
      </c>
      <c r="AI103" s="43">
        <v>2781.1657971137702</v>
      </c>
      <c r="AJ103" s="43">
        <v>210.35753140962899</v>
      </c>
      <c r="AK103" s="43">
        <f t="shared" si="29"/>
        <v>13.221137263196006</v>
      </c>
      <c r="AL103" s="43">
        <v>3.7438103703290202</v>
      </c>
      <c r="AM103" s="43">
        <v>50.1064290144135</v>
      </c>
      <c r="AN103" s="43">
        <v>49.038649076153803</v>
      </c>
      <c r="AO103" s="43">
        <v>0.30418395372878998</v>
      </c>
      <c r="AP103" s="43">
        <v>197.10536901009399</v>
      </c>
      <c r="AQ103" s="43">
        <v>74.837160867756396</v>
      </c>
      <c r="AR103" s="43">
        <v>103.852319974319</v>
      </c>
      <c r="AS103" s="43">
        <v>2302.30894489497</v>
      </c>
      <c r="AT103" s="43">
        <v>4172.9047622099397</v>
      </c>
      <c r="AU103" s="43">
        <v>375.759813883064</v>
      </c>
      <c r="AV103" s="43">
        <v>1289.00586199037</v>
      </c>
      <c r="AW103" s="43">
        <v>157.96916800640599</v>
      </c>
      <c r="AX103" s="43">
        <v>48.753781451421503</v>
      </c>
      <c r="AY103" s="43">
        <v>101.96547340521801</v>
      </c>
      <c r="AZ103" s="43">
        <v>9.2358847981389296</v>
      </c>
      <c r="BA103" s="43">
        <v>40.685973019509497</v>
      </c>
      <c r="BB103" s="43">
        <v>6.7221065708891903</v>
      </c>
      <c r="BC103" s="43">
        <v>15.7861475095408</v>
      </c>
      <c r="BD103" s="43">
        <v>1.75291165527296</v>
      </c>
      <c r="BE103" s="43">
        <v>10.191440286076499</v>
      </c>
      <c r="BF103" s="43">
        <v>1.3601550242003</v>
      </c>
      <c r="BG103" s="43">
        <v>37.879733652162699</v>
      </c>
      <c r="BH103" s="43">
        <v>50.234522750636302</v>
      </c>
      <c r="BI103" s="43">
        <v>5.6250185872637699</v>
      </c>
      <c r="BJ103" s="44">
        <f t="shared" si="15"/>
        <v>9714.3837337340501</v>
      </c>
      <c r="BK103" s="43">
        <f t="shared" si="16"/>
        <v>6807.3487148612394</v>
      </c>
      <c r="BL103" s="43">
        <f t="shared" si="17"/>
        <v>4049.135925464052</v>
      </c>
      <c r="BM103" s="43">
        <f t="shared" si="18"/>
        <v>2820.5817549023413</v>
      </c>
      <c r="BN103" s="43">
        <f t="shared" si="19"/>
        <v>1067.3592432865271</v>
      </c>
      <c r="BO103" s="43">
        <f t="shared" si="20"/>
        <v>865.96414656166075</v>
      </c>
      <c r="BP103" s="43">
        <f t="shared" si="21"/>
        <v>512.38931359406035</v>
      </c>
      <c r="BQ103" s="43">
        <f t="shared" si="22"/>
        <v>255.84168415897312</v>
      </c>
      <c r="BR103" s="43">
        <f t="shared" si="23"/>
        <v>165.39013422564835</v>
      </c>
      <c r="BS103" s="43">
        <f t="shared" si="24"/>
        <v>123.11550496134048</v>
      </c>
      <c r="BT103" s="43">
        <f t="shared" si="25"/>
        <v>98.663421934629994</v>
      </c>
      <c r="BU103" s="43">
        <f t="shared" si="26"/>
        <v>70.968083209431583</v>
      </c>
      <c r="BV103" s="43">
        <f t="shared" si="27"/>
        <v>63.300871342090055</v>
      </c>
      <c r="BW103" s="45">
        <f t="shared" si="28"/>
        <v>55.290854642288615</v>
      </c>
    </row>
    <row r="104" spans="1:75" x14ac:dyDescent="0.25">
      <c r="A104" s="42">
        <v>101</v>
      </c>
      <c r="B104" s="1" t="s">
        <v>337</v>
      </c>
      <c r="C104" s="1" t="s">
        <v>299</v>
      </c>
      <c r="D104" s="43">
        <v>2.8483380582557198</v>
      </c>
      <c r="E104" s="43">
        <v>1.42980124644863</v>
      </c>
      <c r="F104" s="43">
        <v>2.8947215135715201</v>
      </c>
      <c r="G104" s="43">
        <v>19435.831554990498</v>
      </c>
      <c r="H104" s="43">
        <v>66.066716468827906</v>
      </c>
      <c r="I104" s="43">
        <v>164.52234327341299</v>
      </c>
      <c r="J104" s="43">
        <v>15872.3382109007</v>
      </c>
      <c r="K104" s="43">
        <v>49557.0928148694</v>
      </c>
      <c r="L104" s="43">
        <v>52079.153632834001</v>
      </c>
      <c r="M104" s="43">
        <v>130299.266242732</v>
      </c>
      <c r="N104" s="43">
        <v>1520.00802993309</v>
      </c>
      <c r="O104" s="43">
        <v>1515.21582199011</v>
      </c>
      <c r="P104" s="43">
        <v>87.201226816763807</v>
      </c>
      <c r="Q104" s="43">
        <v>74.136317544888399</v>
      </c>
      <c r="R104" s="43">
        <v>387249.799869915</v>
      </c>
      <c r="S104" s="43">
        <v>387403</v>
      </c>
      <c r="T104" s="43">
        <v>0.94042345702199504</v>
      </c>
      <c r="U104" s="43">
        <v>12.525098612208501</v>
      </c>
      <c r="V104" s="43">
        <v>11.715426362866999</v>
      </c>
      <c r="W104" s="43">
        <v>30.451276527132599</v>
      </c>
      <c r="X104" s="43">
        <v>301.52521273982501</v>
      </c>
      <c r="Y104" s="43">
        <v>434.70200871818201</v>
      </c>
      <c r="Z104" s="43">
        <v>310.66206582115302</v>
      </c>
      <c r="AA104" s="43">
        <v>1.06837293975356</v>
      </c>
      <c r="AB104" s="43">
        <v>8.8367795484103393</v>
      </c>
      <c r="AC104" s="43">
        <v>3.9199827952388202</v>
      </c>
      <c r="AD104" s="43">
        <v>4.2650567565910498</v>
      </c>
      <c r="AE104" s="43">
        <v>1.8031294882481299</v>
      </c>
      <c r="AF104" s="43">
        <v>2.41276835054237</v>
      </c>
      <c r="AG104" s="43">
        <v>23.022263035985599</v>
      </c>
      <c r="AH104" s="43">
        <v>0.94826134732101297</v>
      </c>
      <c r="AI104" s="43">
        <v>2270.2267064442099</v>
      </c>
      <c r="AJ104" s="43">
        <v>327.88627656839702</v>
      </c>
      <c r="AK104" s="43">
        <f t="shared" si="29"/>
        <v>6.9238234982080469</v>
      </c>
      <c r="AL104" s="43">
        <v>7.3588330264241897</v>
      </c>
      <c r="AM104" s="43">
        <v>35.6408456660753</v>
      </c>
      <c r="AN104" s="43">
        <v>36.180565752418097</v>
      </c>
      <c r="AO104" s="43">
        <v>0.33014970024374701</v>
      </c>
      <c r="AP104" s="43">
        <v>174.73791618144099</v>
      </c>
      <c r="AQ104" s="43">
        <v>8.9420106529919696</v>
      </c>
      <c r="AR104" s="43">
        <v>36.619147466667101</v>
      </c>
      <c r="AS104" s="43">
        <v>3353.2577852118702</v>
      </c>
      <c r="AT104" s="43">
        <v>6167.6122335435703</v>
      </c>
      <c r="AU104" s="43">
        <v>575.94356795284205</v>
      </c>
      <c r="AV104" s="43">
        <v>2027.42446157123</v>
      </c>
      <c r="AW104" s="43">
        <v>246.929056352711</v>
      </c>
      <c r="AX104" s="43">
        <v>53.794033424160901</v>
      </c>
      <c r="AY104" s="43">
        <v>157.63216194896</v>
      </c>
      <c r="AZ104" s="43">
        <v>14.2119132661748</v>
      </c>
      <c r="BA104" s="43">
        <v>63.383798667927501</v>
      </c>
      <c r="BB104" s="43">
        <v>10.347737807667301</v>
      </c>
      <c r="BC104" s="43">
        <v>24.771225847403802</v>
      </c>
      <c r="BD104" s="43">
        <v>2.79106066664863</v>
      </c>
      <c r="BE104" s="43">
        <v>14.965707963806301</v>
      </c>
      <c r="BF104" s="43">
        <v>1.9912925686618399</v>
      </c>
      <c r="BG104" s="43">
        <v>42.687017043937097</v>
      </c>
      <c r="BH104" s="43">
        <v>69.956030290508295</v>
      </c>
      <c r="BI104" s="43">
        <v>6.0479832490698202</v>
      </c>
      <c r="BJ104" s="44">
        <f t="shared" si="15"/>
        <v>14148.767026210424</v>
      </c>
      <c r="BK104" s="43">
        <f t="shared" si="16"/>
        <v>10061.357640364715</v>
      </c>
      <c r="BL104" s="43">
        <f t="shared" si="17"/>
        <v>6206.2884477676953</v>
      </c>
      <c r="BM104" s="43">
        <f t="shared" si="18"/>
        <v>4436.3773776175713</v>
      </c>
      <c r="BN104" s="43">
        <f t="shared" si="19"/>
        <v>1668.4395699507502</v>
      </c>
      <c r="BO104" s="43">
        <f t="shared" si="20"/>
        <v>955.48904838651686</v>
      </c>
      <c r="BP104" s="43">
        <f t="shared" si="21"/>
        <v>792.12141682894469</v>
      </c>
      <c r="BQ104" s="43">
        <f t="shared" si="22"/>
        <v>393.68180792727981</v>
      </c>
      <c r="BR104" s="43">
        <f t="shared" si="23"/>
        <v>257.65771816230694</v>
      </c>
      <c r="BS104" s="43">
        <f t="shared" si="24"/>
        <v>189.51900746643406</v>
      </c>
      <c r="BT104" s="43">
        <f t="shared" si="25"/>
        <v>154.82016154627377</v>
      </c>
      <c r="BU104" s="43">
        <f t="shared" si="26"/>
        <v>112.9984075566247</v>
      </c>
      <c r="BV104" s="43">
        <f t="shared" si="27"/>
        <v>92.954707849728578</v>
      </c>
      <c r="BW104" s="45">
        <f t="shared" si="28"/>
        <v>80.946852384627633</v>
      </c>
    </row>
    <row r="105" spans="1:75" x14ac:dyDescent="0.25">
      <c r="A105" s="42">
        <v>102</v>
      </c>
      <c r="B105" s="1" t="s">
        <v>338</v>
      </c>
      <c r="C105" s="1" t="s">
        <v>299</v>
      </c>
      <c r="D105" s="43">
        <v>1.5626482427549</v>
      </c>
      <c r="E105" s="43">
        <v>2.5746904633363701</v>
      </c>
      <c r="F105" s="43">
        <v>4.0251164912632502</v>
      </c>
      <c r="G105" s="43">
        <v>1551.6117578083699</v>
      </c>
      <c r="H105" s="43">
        <v>113.167192441393</v>
      </c>
      <c r="I105" s="43">
        <v>113.41518651785699</v>
      </c>
      <c r="J105" s="43">
        <v>2524.96979545461</v>
      </c>
      <c r="K105" s="43">
        <v>5898.0295147410798</v>
      </c>
      <c r="L105" s="43">
        <v>5100.8215125022298</v>
      </c>
      <c r="M105" s="43">
        <v>144565.77016095599</v>
      </c>
      <c r="N105" s="43">
        <v>856.55822476658102</v>
      </c>
      <c r="O105" s="43">
        <v>766.55438849603104</v>
      </c>
      <c r="P105" s="43">
        <v>163.38717015328299</v>
      </c>
      <c r="Q105" s="43">
        <v>33.642367129789797</v>
      </c>
      <c r="R105" s="43">
        <v>383770.80389911699</v>
      </c>
      <c r="S105" s="43">
        <v>387403</v>
      </c>
      <c r="T105" s="43">
        <v>0.66216119445923305</v>
      </c>
      <c r="U105" s="43">
        <v>12.363298281185999</v>
      </c>
      <c r="V105" s="43">
        <v>8.4415700104139706</v>
      </c>
      <c r="W105" s="43">
        <v>19.721195966897</v>
      </c>
      <c r="X105" s="43">
        <v>357.265579391328</v>
      </c>
      <c r="Y105" s="43">
        <v>827.97891130535697</v>
      </c>
      <c r="Z105" s="43">
        <v>784.36121887115496</v>
      </c>
      <c r="AA105" s="43">
        <v>1.38728407534937</v>
      </c>
      <c r="AB105" s="43">
        <v>15.1589682300321</v>
      </c>
      <c r="AC105" s="43">
        <v>3.5016403125774098</v>
      </c>
      <c r="AD105" s="43">
        <v>4.7131013449547297</v>
      </c>
      <c r="AE105" s="43">
        <v>3.3560755743193602</v>
      </c>
      <c r="AF105" s="43">
        <v>3.2587928322031798</v>
      </c>
      <c r="AG105" s="43">
        <v>16.452375487712398</v>
      </c>
      <c r="AH105" s="43">
        <v>0.34922363297245401</v>
      </c>
      <c r="AI105" s="43">
        <v>1846.5068188629</v>
      </c>
      <c r="AJ105" s="43">
        <v>286.73442546306597</v>
      </c>
      <c r="AK105" s="43">
        <f t="shared" si="29"/>
        <v>6.4397806990941415</v>
      </c>
      <c r="AL105" s="43">
        <v>3.8129202710332302</v>
      </c>
      <c r="AM105" s="43">
        <v>2.18215778919068</v>
      </c>
      <c r="AN105" s="43">
        <v>1.6813244415967299</v>
      </c>
      <c r="AO105" s="43">
        <v>0.119591876891292</v>
      </c>
      <c r="AP105" s="43">
        <v>158.30968999990799</v>
      </c>
      <c r="AQ105" s="43">
        <v>4.4404884557345898</v>
      </c>
      <c r="AR105" s="43">
        <v>31.9503058518257</v>
      </c>
      <c r="AS105" s="43">
        <v>3567.7604732723098</v>
      </c>
      <c r="AT105" s="43">
        <v>6032.6551814540499</v>
      </c>
      <c r="AU105" s="43">
        <v>555.43473020184297</v>
      </c>
      <c r="AV105" s="43">
        <v>1974.2901930000901</v>
      </c>
      <c r="AW105" s="43">
        <v>233.546820577434</v>
      </c>
      <c r="AX105" s="43">
        <v>58.423252054454998</v>
      </c>
      <c r="AY105" s="43">
        <v>151.80722535720801</v>
      </c>
      <c r="AZ105" s="43">
        <v>13.412582858117799</v>
      </c>
      <c r="BA105" s="43">
        <v>60.084055232789403</v>
      </c>
      <c r="BB105" s="43">
        <v>9.6629637935738995</v>
      </c>
      <c r="BC105" s="43">
        <v>22.209094160552201</v>
      </c>
      <c r="BD105" s="43">
        <v>2.4858668202244001</v>
      </c>
      <c r="BE105" s="43">
        <v>13.3562039043066</v>
      </c>
      <c r="BF105" s="43">
        <v>1.8439793295468201</v>
      </c>
      <c r="BG105" s="43">
        <v>45.334288696605398</v>
      </c>
      <c r="BH105" s="43">
        <v>74.071422641446603</v>
      </c>
      <c r="BI105" s="43">
        <v>8.1008693027067</v>
      </c>
      <c r="BJ105" s="44">
        <f t="shared" si="15"/>
        <v>15053.841659376836</v>
      </c>
      <c r="BK105" s="43">
        <f t="shared" si="16"/>
        <v>9841.1993172170478</v>
      </c>
      <c r="BL105" s="43">
        <f t="shared" si="17"/>
        <v>5985.2880409681356</v>
      </c>
      <c r="BM105" s="43">
        <f t="shared" si="18"/>
        <v>4320.1098315100435</v>
      </c>
      <c r="BN105" s="43">
        <f t="shared" si="19"/>
        <v>1578.0190579556352</v>
      </c>
      <c r="BO105" s="43">
        <f t="shared" si="20"/>
        <v>1037.7131803633215</v>
      </c>
      <c r="BP105" s="43">
        <f t="shared" si="21"/>
        <v>762.8503786794372</v>
      </c>
      <c r="BQ105" s="43">
        <f t="shared" si="22"/>
        <v>371.53969136060385</v>
      </c>
      <c r="BR105" s="43">
        <f t="shared" si="23"/>
        <v>244.24412696255854</v>
      </c>
      <c r="BS105" s="43">
        <f t="shared" si="24"/>
        <v>176.97735885666481</v>
      </c>
      <c r="BT105" s="43">
        <f t="shared" si="25"/>
        <v>138.80683850345125</v>
      </c>
      <c r="BU105" s="43">
        <f t="shared" si="26"/>
        <v>100.64238138560324</v>
      </c>
      <c r="BV105" s="43">
        <f t="shared" si="27"/>
        <v>82.957788225506832</v>
      </c>
      <c r="BW105" s="45">
        <f t="shared" si="28"/>
        <v>74.958509331171541</v>
      </c>
    </row>
    <row r="106" spans="1:75" x14ac:dyDescent="0.25">
      <c r="A106" s="42">
        <v>103</v>
      </c>
      <c r="B106" s="1" t="s">
        <v>339</v>
      </c>
      <c r="C106" s="1" t="s">
        <v>299</v>
      </c>
      <c r="D106" s="43">
        <v>3.11056744523811</v>
      </c>
      <c r="E106" s="43">
        <v>2.08680215239966</v>
      </c>
      <c r="F106" s="43">
        <v>0.70269543829530501</v>
      </c>
      <c r="G106" s="43">
        <v>2104.3875692464599</v>
      </c>
      <c r="H106" s="43">
        <v>73.472745420830705</v>
      </c>
      <c r="I106" s="43">
        <v>81.958749356379002</v>
      </c>
      <c r="J106" s="43">
        <v>60.620617451224902</v>
      </c>
      <c r="K106" s="43">
        <v>1399.6366066738999</v>
      </c>
      <c r="L106" s="43">
        <v>1579.40039613761</v>
      </c>
      <c r="M106" s="43">
        <v>155389.03133351801</v>
      </c>
      <c r="N106" s="43">
        <v>1001.61985465406</v>
      </c>
      <c r="O106" s="43">
        <v>1088.02863781466</v>
      </c>
      <c r="P106" s="43">
        <v>73.136013479137404</v>
      </c>
      <c r="Q106" s="43">
        <v>0.45740544226838697</v>
      </c>
      <c r="R106" s="43">
        <v>403643.13028141501</v>
      </c>
      <c r="S106" s="43">
        <v>387403</v>
      </c>
      <c r="T106" s="43">
        <v>0.43530227679106598</v>
      </c>
      <c r="U106" s="43">
        <v>4.7090534444165897</v>
      </c>
      <c r="V106" s="43">
        <v>5.5549896008301998</v>
      </c>
      <c r="W106" s="43">
        <v>21.169062269806801</v>
      </c>
      <c r="X106" s="43">
        <v>319.236793969654</v>
      </c>
      <c r="Y106" s="43">
        <v>50.493852639014499</v>
      </c>
      <c r="Z106" s="43">
        <v>84.540024343650103</v>
      </c>
      <c r="AA106" s="43">
        <v>0.229000708125914</v>
      </c>
      <c r="AB106" s="43">
        <v>0.200005321478471</v>
      </c>
      <c r="AC106" s="43">
        <v>0.64857016121114297</v>
      </c>
      <c r="AD106" s="43">
        <v>0.57520172922870805</v>
      </c>
      <c r="AE106" s="43">
        <v>1.2998175837128501</v>
      </c>
      <c r="AF106" s="43">
        <v>0.89886322683428199</v>
      </c>
      <c r="AG106" s="43">
        <v>9.6423734085953292</v>
      </c>
      <c r="AH106" s="43">
        <v>-0.32057217795634702</v>
      </c>
      <c r="AI106" s="43">
        <v>2104.42499562288</v>
      </c>
      <c r="AJ106" s="43">
        <v>191.643512974819</v>
      </c>
      <c r="AK106" s="43">
        <f t="shared" si="29"/>
        <v>10.980935190325962</v>
      </c>
      <c r="AL106" s="43">
        <v>5.4079500471611004</v>
      </c>
      <c r="AM106" s="43">
        <v>-2.3602979185212002E-2</v>
      </c>
      <c r="AN106" s="43">
        <v>2.6734317878043E-2</v>
      </c>
      <c r="AO106" s="43">
        <v>7.659043971638E-3</v>
      </c>
      <c r="AP106" s="43">
        <v>103.27898677893199</v>
      </c>
      <c r="AQ106" s="43">
        <v>1.0183082622705599</v>
      </c>
      <c r="AR106" s="43">
        <v>18.093280024574302</v>
      </c>
      <c r="AS106" s="43">
        <v>2160.3151877806999</v>
      </c>
      <c r="AT106" s="43">
        <v>3798.1725172143601</v>
      </c>
      <c r="AU106" s="43">
        <v>351.19412008958699</v>
      </c>
      <c r="AV106" s="43">
        <v>1276.55593104133</v>
      </c>
      <c r="AW106" s="43">
        <v>152.84024358606499</v>
      </c>
      <c r="AX106" s="43">
        <v>31.131823107011101</v>
      </c>
      <c r="AY106" s="43">
        <v>97.952940458753901</v>
      </c>
      <c r="AZ106" s="43">
        <v>8.8946878924624801</v>
      </c>
      <c r="BA106" s="43">
        <v>39.325612690633797</v>
      </c>
      <c r="BB106" s="43">
        <v>6.4355276500787699</v>
      </c>
      <c r="BC106" s="43">
        <v>14.205467798267501</v>
      </c>
      <c r="BD106" s="43">
        <v>1.7984502426353699</v>
      </c>
      <c r="BE106" s="43">
        <v>8.3055832989737599</v>
      </c>
      <c r="BF106" s="43">
        <v>1.21622182670974</v>
      </c>
      <c r="BG106" s="43">
        <v>19.819196074967699</v>
      </c>
      <c r="BH106" s="43">
        <v>16.098697373991001</v>
      </c>
      <c r="BI106" s="43">
        <v>2.1542202315991901</v>
      </c>
      <c r="BJ106" s="44">
        <f t="shared" si="15"/>
        <v>9115.2539568805914</v>
      </c>
      <c r="BK106" s="43">
        <f t="shared" si="16"/>
        <v>6196.0399954557261</v>
      </c>
      <c r="BL106" s="43">
        <f t="shared" si="17"/>
        <v>3784.4193975171015</v>
      </c>
      <c r="BM106" s="43">
        <f t="shared" si="18"/>
        <v>2793.339017595908</v>
      </c>
      <c r="BN106" s="43">
        <f t="shared" si="19"/>
        <v>1032.7043485544932</v>
      </c>
      <c r="BO106" s="43">
        <f t="shared" si="20"/>
        <v>552.96311024886495</v>
      </c>
      <c r="BP106" s="43">
        <f t="shared" si="21"/>
        <v>492.22583145102459</v>
      </c>
      <c r="BQ106" s="43">
        <f t="shared" si="22"/>
        <v>246.39024632860057</v>
      </c>
      <c r="BR106" s="43">
        <f t="shared" si="23"/>
        <v>159.8602141895683</v>
      </c>
      <c r="BS106" s="43">
        <f t="shared" si="24"/>
        <v>117.86680677799944</v>
      </c>
      <c r="BT106" s="43">
        <f t="shared" si="25"/>
        <v>88.784173739171877</v>
      </c>
      <c r="BU106" s="43">
        <f t="shared" si="26"/>
        <v>72.81175071398259</v>
      </c>
      <c r="BV106" s="43">
        <f t="shared" si="27"/>
        <v>51.587473906669317</v>
      </c>
      <c r="BW106" s="45">
        <f t="shared" si="28"/>
        <v>49.43991165486748</v>
      </c>
    </row>
    <row r="107" spans="1:75" x14ac:dyDescent="0.25">
      <c r="A107" s="42">
        <v>104</v>
      </c>
      <c r="B107" s="1" t="s">
        <v>340</v>
      </c>
      <c r="C107" s="1" t="s">
        <v>299</v>
      </c>
      <c r="D107" s="43">
        <v>1.0420666491944199</v>
      </c>
      <c r="E107" s="43">
        <v>2.1064910093714202</v>
      </c>
      <c r="F107" s="43">
        <v>1.3700987422461299</v>
      </c>
      <c r="G107" s="43">
        <v>1927.92391489596</v>
      </c>
      <c r="H107" s="43">
        <v>29.249373788261501</v>
      </c>
      <c r="I107" s="43">
        <v>22.358625438798999</v>
      </c>
      <c r="J107" s="43">
        <v>2466.7267051474601</v>
      </c>
      <c r="K107" s="43">
        <v>9097.0138027350404</v>
      </c>
      <c r="L107" s="43">
        <v>9125.02163153732</v>
      </c>
      <c r="M107" s="43">
        <v>149852.692626476</v>
      </c>
      <c r="N107" s="43">
        <v>551.98426324704201</v>
      </c>
      <c r="O107" s="43">
        <v>665.51344082886499</v>
      </c>
      <c r="P107" s="43">
        <v>106.873674461212</v>
      </c>
      <c r="Q107" s="43">
        <v>178.82851578997401</v>
      </c>
      <c r="R107" s="43">
        <v>386631.09724063397</v>
      </c>
      <c r="S107" s="43">
        <v>387403</v>
      </c>
      <c r="T107" s="43">
        <v>0.34735913545976099</v>
      </c>
      <c r="U107" s="43">
        <v>2.80926454717721</v>
      </c>
      <c r="V107" s="43">
        <v>1.30783153557564</v>
      </c>
      <c r="W107" s="43">
        <v>13.501049283775099</v>
      </c>
      <c r="X107" s="43">
        <v>394.981130176178</v>
      </c>
      <c r="Y107" s="43">
        <v>56.0182254697473</v>
      </c>
      <c r="Z107" s="43">
        <v>75.026803073122906</v>
      </c>
      <c r="AA107" s="43">
        <v>0.35206562932364799</v>
      </c>
      <c r="AB107" s="43">
        <v>3.5493627018059501</v>
      </c>
      <c r="AC107" s="43">
        <v>1.58917890943804</v>
      </c>
      <c r="AD107" s="43">
        <v>2.1189354513940901</v>
      </c>
      <c r="AE107" s="43">
        <v>0.71776183119070203</v>
      </c>
      <c r="AF107" s="43">
        <v>2.0307074736289601</v>
      </c>
      <c r="AG107" s="43">
        <v>19.891542880699902</v>
      </c>
      <c r="AH107" s="43">
        <v>8.6183613092620899</v>
      </c>
      <c r="AI107" s="43">
        <v>1728.8991005564001</v>
      </c>
      <c r="AJ107" s="43">
        <v>386.58211245930198</v>
      </c>
      <c r="AK107" s="43">
        <f t="shared" si="29"/>
        <v>4.4722687492127884</v>
      </c>
      <c r="AL107" s="43">
        <v>1.9258043464591801</v>
      </c>
      <c r="AM107" s="43">
        <v>0.455574981102778</v>
      </c>
      <c r="AN107" s="43">
        <v>0.46535682693875702</v>
      </c>
      <c r="AO107" s="43">
        <v>1.280036213442E-2</v>
      </c>
      <c r="AP107" s="43">
        <v>235.434119894058</v>
      </c>
      <c r="AQ107" s="43">
        <v>20.3069473145137</v>
      </c>
      <c r="AR107" s="43">
        <v>54.663271693412703</v>
      </c>
      <c r="AS107" s="43">
        <v>4401.2669460376001</v>
      </c>
      <c r="AT107" s="43">
        <v>7577.1038632785003</v>
      </c>
      <c r="AU107" s="43">
        <v>720.39387334566902</v>
      </c>
      <c r="AV107" s="43">
        <v>2505.7391274386</v>
      </c>
      <c r="AW107" s="43">
        <v>295.217910491422</v>
      </c>
      <c r="AX107" s="43">
        <v>62.9899716696045</v>
      </c>
      <c r="AY107" s="43">
        <v>190.629756079266</v>
      </c>
      <c r="AZ107" s="43">
        <v>17.266609177989899</v>
      </c>
      <c r="BA107" s="43">
        <v>79.877569017353906</v>
      </c>
      <c r="BB107" s="43">
        <v>12.423711430398299</v>
      </c>
      <c r="BC107" s="43">
        <v>28.927335693853699</v>
      </c>
      <c r="BD107" s="43">
        <v>3.08864955089307</v>
      </c>
      <c r="BE107" s="43">
        <v>18.416709683008399</v>
      </c>
      <c r="BF107" s="43">
        <v>2.2642622449508001</v>
      </c>
      <c r="BG107" s="43">
        <v>47.402973611293397</v>
      </c>
      <c r="BH107" s="43">
        <v>99.556381255446993</v>
      </c>
      <c r="BI107" s="43">
        <v>9.5961959936533994</v>
      </c>
      <c r="BJ107" s="44">
        <f t="shared" si="15"/>
        <v>18570.746607753586</v>
      </c>
      <c r="BK107" s="43">
        <f t="shared" si="16"/>
        <v>12360.691457224308</v>
      </c>
      <c r="BL107" s="43">
        <f t="shared" si="17"/>
        <v>7762.8650145007441</v>
      </c>
      <c r="BM107" s="43">
        <f t="shared" si="18"/>
        <v>5483.0177843295405</v>
      </c>
      <c r="BN107" s="43">
        <f t="shared" si="19"/>
        <v>1994.7156114285272</v>
      </c>
      <c r="BO107" s="43">
        <f t="shared" si="20"/>
        <v>1118.8272054991917</v>
      </c>
      <c r="BP107" s="43">
        <f t="shared" si="21"/>
        <v>957.93847276013059</v>
      </c>
      <c r="BQ107" s="43">
        <f t="shared" si="22"/>
        <v>478.29942321301661</v>
      </c>
      <c r="BR107" s="43">
        <f t="shared" si="23"/>
        <v>324.70556511119474</v>
      </c>
      <c r="BS107" s="43">
        <f t="shared" si="24"/>
        <v>227.54050238824723</v>
      </c>
      <c r="BT107" s="43">
        <f t="shared" si="25"/>
        <v>180.79584808658561</v>
      </c>
      <c r="BU107" s="43">
        <f t="shared" si="26"/>
        <v>125.04654052198664</v>
      </c>
      <c r="BV107" s="43">
        <f t="shared" si="27"/>
        <v>114.38950113669813</v>
      </c>
      <c r="BW107" s="45">
        <f t="shared" si="28"/>
        <v>92.043180689056911</v>
      </c>
    </row>
    <row r="108" spans="1:75" x14ac:dyDescent="0.25">
      <c r="A108" s="42">
        <v>105</v>
      </c>
      <c r="B108" s="1" t="s">
        <v>341</v>
      </c>
      <c r="C108" s="1" t="s">
        <v>299</v>
      </c>
      <c r="D108" s="43">
        <v>2.8031002378995602</v>
      </c>
      <c r="E108" s="43">
        <v>2.7758766039745999</v>
      </c>
      <c r="F108" s="43">
        <v>2.0999165277096798</v>
      </c>
      <c r="G108" s="43">
        <v>2393.8469570570401</v>
      </c>
      <c r="H108" s="43">
        <v>122.962858840227</v>
      </c>
      <c r="I108" s="43">
        <v>111.35719218384401</v>
      </c>
      <c r="J108" s="43">
        <v>394.42995306425502</v>
      </c>
      <c r="K108" s="43">
        <v>4154.4349734407497</v>
      </c>
      <c r="L108" s="43">
        <v>3557.1839167666099</v>
      </c>
      <c r="M108" s="43">
        <v>150705.04842522601</v>
      </c>
      <c r="N108" s="43">
        <v>1269.2623097619401</v>
      </c>
      <c r="O108" s="43">
        <v>1289.28671929233</v>
      </c>
      <c r="P108" s="43">
        <v>62.616802069507699</v>
      </c>
      <c r="Q108" s="43">
        <v>1.78645466068058</v>
      </c>
      <c r="R108" s="43">
        <v>397237.64972560701</v>
      </c>
      <c r="S108" s="43">
        <v>387403</v>
      </c>
      <c r="T108" s="43">
        <v>0.56703806867992201</v>
      </c>
      <c r="U108" s="43">
        <v>3.08316172214814</v>
      </c>
      <c r="V108" s="43">
        <v>1.9716460632199699</v>
      </c>
      <c r="W108" s="43">
        <v>31.5877764631738</v>
      </c>
      <c r="X108" s="43">
        <v>283.75520481062199</v>
      </c>
      <c r="Y108" s="43">
        <v>58.578792784687799</v>
      </c>
      <c r="Z108" s="43">
        <v>80.564387694716203</v>
      </c>
      <c r="AA108" s="43">
        <v>0.233702528491433</v>
      </c>
      <c r="AB108" s="43">
        <v>0.48011077825334902</v>
      </c>
      <c r="AC108" s="43">
        <v>1.0490927775604499</v>
      </c>
      <c r="AD108" s="43">
        <v>1.06682216428326</v>
      </c>
      <c r="AE108" s="43">
        <v>1.48359026954347</v>
      </c>
      <c r="AF108" s="43">
        <v>1.51262290335058</v>
      </c>
      <c r="AG108" s="43">
        <v>16.461406921982601</v>
      </c>
      <c r="AH108" s="43">
        <v>0.10756585799623999</v>
      </c>
      <c r="AI108" s="43">
        <v>2381.2783875750101</v>
      </c>
      <c r="AJ108" s="43">
        <v>267.39240441660002</v>
      </c>
      <c r="AK108" s="43">
        <f t="shared" si="29"/>
        <v>8.905557331632183</v>
      </c>
      <c r="AL108" s="43">
        <v>5.9020132855752401</v>
      </c>
      <c r="AM108" s="43">
        <v>0.49670863282769301</v>
      </c>
      <c r="AN108" s="43">
        <v>0.51998511035707895</v>
      </c>
      <c r="AO108" s="43">
        <v>2.9492672702348999E-2</v>
      </c>
      <c r="AP108" s="43">
        <v>129.94583513615899</v>
      </c>
      <c r="AQ108" s="43">
        <v>1.2103686769173601</v>
      </c>
      <c r="AR108" s="43">
        <v>25.1581147485679</v>
      </c>
      <c r="AS108" s="43">
        <v>2961.63082131175</v>
      </c>
      <c r="AT108" s="43">
        <v>5367.0200825351903</v>
      </c>
      <c r="AU108" s="43">
        <v>504.38676128689798</v>
      </c>
      <c r="AV108" s="43">
        <v>1742.95695605638</v>
      </c>
      <c r="AW108" s="43">
        <v>208.758022436782</v>
      </c>
      <c r="AX108" s="43">
        <v>45.665426368531698</v>
      </c>
      <c r="AY108" s="43">
        <v>134.09778221167701</v>
      </c>
      <c r="AZ108" s="43">
        <v>12.0577844297092</v>
      </c>
      <c r="BA108" s="43">
        <v>54.423729965769397</v>
      </c>
      <c r="BB108" s="43">
        <v>8.7407838438268204</v>
      </c>
      <c r="BC108" s="43">
        <v>20.046579479623901</v>
      </c>
      <c r="BD108" s="43">
        <v>2.3732447629610101</v>
      </c>
      <c r="BE108" s="43">
        <v>13.1181406605702</v>
      </c>
      <c r="BF108" s="43">
        <v>1.74094714153744</v>
      </c>
      <c r="BG108" s="43">
        <v>26.544444661570601</v>
      </c>
      <c r="BH108" s="43">
        <v>43.044539892249098</v>
      </c>
      <c r="BI108" s="43">
        <v>4.4078543639674796</v>
      </c>
      <c r="BJ108" s="44">
        <f t="shared" si="15"/>
        <v>12496.332579374473</v>
      </c>
      <c r="BK108" s="43">
        <f t="shared" si="16"/>
        <v>8755.3345555223332</v>
      </c>
      <c r="BL108" s="43">
        <f t="shared" si="17"/>
        <v>5435.2021690398497</v>
      </c>
      <c r="BM108" s="43">
        <f t="shared" si="18"/>
        <v>3813.9101883071771</v>
      </c>
      <c r="BN108" s="43">
        <f t="shared" si="19"/>
        <v>1410.5271786269054</v>
      </c>
      <c r="BO108" s="43">
        <f t="shared" si="20"/>
        <v>811.1088164925701</v>
      </c>
      <c r="BP108" s="43">
        <f t="shared" si="21"/>
        <v>673.8582020687287</v>
      </c>
      <c r="BQ108" s="43">
        <f t="shared" si="22"/>
        <v>334.01064902241552</v>
      </c>
      <c r="BR108" s="43">
        <f t="shared" si="23"/>
        <v>221.23467465759919</v>
      </c>
      <c r="BS108" s="43">
        <f t="shared" si="24"/>
        <v>160.08761618730441</v>
      </c>
      <c r="BT108" s="43">
        <f t="shared" si="25"/>
        <v>125.29112174764938</v>
      </c>
      <c r="BU108" s="43">
        <f t="shared" si="26"/>
        <v>96.082783925546963</v>
      </c>
      <c r="BV108" s="43">
        <f t="shared" si="27"/>
        <v>81.479134537703104</v>
      </c>
      <c r="BW108" s="45">
        <f t="shared" si="28"/>
        <v>70.770209005586992</v>
      </c>
    </row>
    <row r="109" spans="1:75" x14ac:dyDescent="0.25">
      <c r="A109" s="42">
        <v>106</v>
      </c>
      <c r="B109" s="1" t="s">
        <v>342</v>
      </c>
      <c r="C109" s="1" t="s">
        <v>299</v>
      </c>
      <c r="D109" s="43">
        <v>3.05129517017214</v>
      </c>
      <c r="E109" s="43">
        <v>3.8555123641963398</v>
      </c>
      <c r="F109" s="43">
        <v>2.3690074882510501</v>
      </c>
      <c r="G109" s="43">
        <v>2390.90547747659</v>
      </c>
      <c r="H109" s="43">
        <v>52.764922246114402</v>
      </c>
      <c r="I109" s="43">
        <v>70.304559065402898</v>
      </c>
      <c r="J109" s="43">
        <v>563.77043773812602</v>
      </c>
      <c r="K109" s="43">
        <v>4341.3501707530604</v>
      </c>
      <c r="L109" s="43">
        <v>3607.6138556186302</v>
      </c>
      <c r="M109" s="43">
        <v>147571.105897453</v>
      </c>
      <c r="N109" s="43">
        <v>1246.47729327659</v>
      </c>
      <c r="O109" s="43">
        <v>1229.22588587784</v>
      </c>
      <c r="P109" s="43">
        <v>101.081957571579</v>
      </c>
      <c r="Q109" s="43">
        <v>7.2680165956193798</v>
      </c>
      <c r="R109" s="43">
        <v>402709.90695710899</v>
      </c>
      <c r="S109" s="43">
        <v>387403</v>
      </c>
      <c r="T109" s="43">
        <v>0.40807805235151701</v>
      </c>
      <c r="U109" s="43">
        <v>13.5053067671129</v>
      </c>
      <c r="V109" s="43">
        <v>14.4743277038247</v>
      </c>
      <c r="W109" s="43">
        <v>161.72626346657401</v>
      </c>
      <c r="X109" s="43">
        <v>369.30936526595798</v>
      </c>
      <c r="Y109" s="43">
        <v>24052.700046943999</v>
      </c>
      <c r="Z109" s="43">
        <v>14325.1648666688</v>
      </c>
      <c r="AA109" s="43">
        <v>3.1584274418803102</v>
      </c>
      <c r="AB109" s="43">
        <v>5.0837298022487696</v>
      </c>
      <c r="AC109" s="43">
        <v>1.99233281726065</v>
      </c>
      <c r="AD109" s="43">
        <v>1.3503576112061499</v>
      </c>
      <c r="AE109" s="43">
        <v>2.8918855169930202</v>
      </c>
      <c r="AF109" s="43">
        <v>2.4573730794714401</v>
      </c>
      <c r="AG109" s="43">
        <v>12.7507437068633</v>
      </c>
      <c r="AH109" s="43">
        <v>0.35438527898546601</v>
      </c>
      <c r="AI109" s="43">
        <v>2544.4107321430702</v>
      </c>
      <c r="AJ109" s="43">
        <v>255.486007327176</v>
      </c>
      <c r="AK109" s="43">
        <f t="shared" si="29"/>
        <v>9.9591001431428356</v>
      </c>
      <c r="AL109" s="43">
        <v>6.3625846564321504</v>
      </c>
      <c r="AM109" s="43">
        <v>4.10342969470946</v>
      </c>
      <c r="AN109" s="43">
        <v>4.7973442008215104</v>
      </c>
      <c r="AO109" s="43">
        <v>0.21689612505997999</v>
      </c>
      <c r="AP109" s="43">
        <v>124.247276077664</v>
      </c>
      <c r="AQ109" s="43">
        <v>2.16634025929624</v>
      </c>
      <c r="AR109" s="43">
        <v>25.6667581076373</v>
      </c>
      <c r="AS109" s="43">
        <v>2804.2768849730301</v>
      </c>
      <c r="AT109" s="43">
        <v>5024.33843881961</v>
      </c>
      <c r="AU109" s="43">
        <v>469.5127584448</v>
      </c>
      <c r="AV109" s="43">
        <v>1633.7313380752901</v>
      </c>
      <c r="AW109" s="43">
        <v>186.90245212622301</v>
      </c>
      <c r="AX109" s="43">
        <v>41.774379040731198</v>
      </c>
      <c r="AY109" s="43">
        <v>118.42019504699</v>
      </c>
      <c r="AZ109" s="43">
        <v>10.374243164262801</v>
      </c>
      <c r="BA109" s="43">
        <v>48.178621081436702</v>
      </c>
      <c r="BB109" s="43">
        <v>7.8396208280020199</v>
      </c>
      <c r="BC109" s="43">
        <v>18.0384559818851</v>
      </c>
      <c r="BD109" s="43">
        <v>2.20961498498417</v>
      </c>
      <c r="BE109" s="43">
        <v>12.3730846306426</v>
      </c>
      <c r="BF109" s="43">
        <v>1.8849504690772001</v>
      </c>
      <c r="BG109" s="43">
        <v>25.4284314281267</v>
      </c>
      <c r="BH109" s="43">
        <v>32.997985113390001</v>
      </c>
      <c r="BI109" s="43">
        <v>3.5790220995442601</v>
      </c>
      <c r="BJ109" s="44">
        <f t="shared" si="15"/>
        <v>11832.391919717427</v>
      </c>
      <c r="BK109" s="43">
        <f t="shared" si="16"/>
        <v>8196.3106669161662</v>
      </c>
      <c r="BL109" s="43">
        <f t="shared" si="17"/>
        <v>5059.4047246206901</v>
      </c>
      <c r="BM109" s="43">
        <f t="shared" si="18"/>
        <v>3574.9044596833478</v>
      </c>
      <c r="BN109" s="43">
        <f t="shared" si="19"/>
        <v>1262.8544062582637</v>
      </c>
      <c r="BO109" s="43">
        <f t="shared" si="20"/>
        <v>741.99607532382231</v>
      </c>
      <c r="BP109" s="43">
        <f t="shared" si="21"/>
        <v>595.07635702005018</v>
      </c>
      <c r="BQ109" s="43">
        <f t="shared" si="22"/>
        <v>287.37515690478671</v>
      </c>
      <c r="BR109" s="43">
        <f t="shared" si="23"/>
        <v>195.84805317657197</v>
      </c>
      <c r="BS109" s="43">
        <f t="shared" si="24"/>
        <v>143.58279904765604</v>
      </c>
      <c r="BT109" s="43">
        <f t="shared" si="25"/>
        <v>112.74034988678187</v>
      </c>
      <c r="BU109" s="43">
        <f t="shared" si="26"/>
        <v>89.458096558063559</v>
      </c>
      <c r="BV109" s="43">
        <f t="shared" si="27"/>
        <v>76.851457333183845</v>
      </c>
      <c r="BW109" s="45">
        <f t="shared" si="28"/>
        <v>76.624002808016257</v>
      </c>
    </row>
    <row r="110" spans="1:75" x14ac:dyDescent="0.25">
      <c r="A110" s="42">
        <v>107</v>
      </c>
      <c r="B110" s="1" t="s">
        <v>343</v>
      </c>
      <c r="C110" s="1" t="s">
        <v>299</v>
      </c>
      <c r="D110" s="43">
        <v>9.8211365251479705</v>
      </c>
      <c r="E110" s="43">
        <v>3.75521575644775</v>
      </c>
      <c r="F110" s="43">
        <v>3.2243206615127602</v>
      </c>
      <c r="G110" s="43">
        <v>11241.0539091874</v>
      </c>
      <c r="H110" s="43">
        <v>6788.2379185563404</v>
      </c>
      <c r="I110" s="43">
        <v>6580.3474910319601</v>
      </c>
      <c r="J110" s="43">
        <v>3154.1313152248199</v>
      </c>
      <c r="K110" s="43">
        <v>51716.840810161302</v>
      </c>
      <c r="L110" s="43">
        <v>48664.938468238703</v>
      </c>
      <c r="M110" s="43">
        <v>133031.84042034601</v>
      </c>
      <c r="N110" s="43">
        <v>1378.3749907445799</v>
      </c>
      <c r="O110" s="43">
        <v>1226.7515324594499</v>
      </c>
      <c r="P110" s="43">
        <v>140.74614200481099</v>
      </c>
      <c r="Q110" s="43">
        <v>98.979961420928106</v>
      </c>
      <c r="R110" s="43">
        <v>389231.98759193101</v>
      </c>
      <c r="S110" s="43">
        <v>387403</v>
      </c>
      <c r="T110" s="43">
        <v>2.3786334547644401</v>
      </c>
      <c r="U110" s="43">
        <v>63.223454867665602</v>
      </c>
      <c r="V110" s="43">
        <v>76.688667709656102</v>
      </c>
      <c r="W110" s="43">
        <v>58.526735542275702</v>
      </c>
      <c r="X110" s="43">
        <v>748.714912441195</v>
      </c>
      <c r="Y110" s="43">
        <v>2582.5513504555302</v>
      </c>
      <c r="Z110" s="43">
        <v>1644.75292113361</v>
      </c>
      <c r="AA110" s="43">
        <v>3.6638554278630502</v>
      </c>
      <c r="AB110" s="43">
        <v>2.5788454282962698</v>
      </c>
      <c r="AC110" s="43">
        <v>9.0422383373066797</v>
      </c>
      <c r="AD110" s="43">
        <v>10.023629622872001</v>
      </c>
      <c r="AE110" s="43">
        <v>20.5252587160453</v>
      </c>
      <c r="AF110" s="43">
        <v>20.152218389418501</v>
      </c>
      <c r="AG110" s="43">
        <v>127.639099786141</v>
      </c>
      <c r="AH110" s="43">
        <v>3.2448709929197102</v>
      </c>
      <c r="AI110" s="43">
        <v>1969.3797509010101</v>
      </c>
      <c r="AJ110" s="43">
        <v>193.55209516924799</v>
      </c>
      <c r="AK110" s="43">
        <f t="shared" si="29"/>
        <v>10.174933777797253</v>
      </c>
      <c r="AL110" s="43">
        <v>18.658827969516601</v>
      </c>
      <c r="AM110" s="43">
        <v>32.758465264807498</v>
      </c>
      <c r="AN110" s="43">
        <v>32.647685109765298</v>
      </c>
      <c r="AO110" s="43">
        <v>0.339742958519683</v>
      </c>
      <c r="AP110" s="43">
        <v>126.8248439659</v>
      </c>
      <c r="AQ110" s="43">
        <v>27.626674133199501</v>
      </c>
      <c r="AR110" s="43">
        <v>47.4168187064151</v>
      </c>
      <c r="AS110" s="43">
        <v>1984.51521304017</v>
      </c>
      <c r="AT110" s="43">
        <v>3774.08572162983</v>
      </c>
      <c r="AU110" s="43">
        <v>356.16683640971303</v>
      </c>
      <c r="AV110" s="43">
        <v>1191.1848179184201</v>
      </c>
      <c r="AW110" s="43">
        <v>147.054227690825</v>
      </c>
      <c r="AX110" s="43">
        <v>32.3367248539288</v>
      </c>
      <c r="AY110" s="43">
        <v>96.154021071856604</v>
      </c>
      <c r="AZ110" s="43">
        <v>8.3851057214323408</v>
      </c>
      <c r="BA110" s="43">
        <v>38.8982702113599</v>
      </c>
      <c r="BB110" s="43">
        <v>6.3103089413728597</v>
      </c>
      <c r="BC110" s="43">
        <v>14.513348633184</v>
      </c>
      <c r="BD110" s="43">
        <v>1.7135058590246799</v>
      </c>
      <c r="BE110" s="43">
        <v>9.5117129249195909</v>
      </c>
      <c r="BF110" s="43">
        <v>1.2371418094048201</v>
      </c>
      <c r="BG110" s="43">
        <v>43.268645251304399</v>
      </c>
      <c r="BH110" s="43">
        <v>36.571844961854502</v>
      </c>
      <c r="BI110" s="43">
        <v>3.4971204854573701</v>
      </c>
      <c r="BJ110" s="44">
        <f t="shared" si="15"/>
        <v>8373.4819115618993</v>
      </c>
      <c r="BK110" s="43">
        <f t="shared" si="16"/>
        <v>6156.7466910763951</v>
      </c>
      <c r="BL110" s="43">
        <f t="shared" si="17"/>
        <v>3838.0047026908733</v>
      </c>
      <c r="BM110" s="43">
        <f t="shared" si="18"/>
        <v>2606.5313302372429</v>
      </c>
      <c r="BN110" s="43">
        <f t="shared" si="19"/>
        <v>993.60964655962846</v>
      </c>
      <c r="BO110" s="43">
        <f t="shared" si="20"/>
        <v>574.364562236746</v>
      </c>
      <c r="BP110" s="43">
        <f t="shared" si="21"/>
        <v>483.18603553696784</v>
      </c>
      <c r="BQ110" s="43">
        <f t="shared" si="22"/>
        <v>232.2743967155773</v>
      </c>
      <c r="BR110" s="43">
        <f t="shared" si="23"/>
        <v>158.12304963967441</v>
      </c>
      <c r="BS110" s="43">
        <f t="shared" si="24"/>
        <v>115.57342383466775</v>
      </c>
      <c r="BT110" s="43">
        <f t="shared" si="25"/>
        <v>90.708428957400002</v>
      </c>
      <c r="BU110" s="43">
        <f t="shared" si="26"/>
        <v>69.372706843104453</v>
      </c>
      <c r="BV110" s="43">
        <f t="shared" si="27"/>
        <v>59.078962266581307</v>
      </c>
      <c r="BW110" s="45">
        <f t="shared" si="28"/>
        <v>50.290317455480491</v>
      </c>
    </row>
    <row r="111" spans="1:75" x14ac:dyDescent="0.25">
      <c r="A111" s="42">
        <v>108</v>
      </c>
      <c r="B111" s="1" t="s">
        <v>344</v>
      </c>
      <c r="C111" s="1" t="s">
        <v>299</v>
      </c>
      <c r="D111" s="43">
        <v>2.9118394432628101</v>
      </c>
      <c r="E111" s="43">
        <v>1.25713415319109</v>
      </c>
      <c r="F111" s="43">
        <v>1.4182393804920801</v>
      </c>
      <c r="G111" s="43">
        <v>1415.45538124777</v>
      </c>
      <c r="H111" s="43">
        <v>101.225480545531</v>
      </c>
      <c r="I111" s="43">
        <v>104.141531639203</v>
      </c>
      <c r="J111" s="43">
        <v>383.20916077025402</v>
      </c>
      <c r="K111" s="43">
        <v>2282.9555394306999</v>
      </c>
      <c r="L111" s="43">
        <v>2201.13988812244</v>
      </c>
      <c r="M111" s="43">
        <v>147889.88841126999</v>
      </c>
      <c r="N111" s="43">
        <v>768.45840961732995</v>
      </c>
      <c r="O111" s="43">
        <v>798.41066794384301</v>
      </c>
      <c r="P111" s="43">
        <v>71.209901024499899</v>
      </c>
      <c r="Q111" s="43">
        <v>1.06249348254573</v>
      </c>
      <c r="R111" s="43">
        <v>397578.29931583401</v>
      </c>
      <c r="S111" s="43">
        <v>387403</v>
      </c>
      <c r="T111" s="43">
        <v>0.45557786256541299</v>
      </c>
      <c r="U111" s="43">
        <v>2.7102470335841899</v>
      </c>
      <c r="V111" s="43">
        <v>1.7031246787460601</v>
      </c>
      <c r="W111" s="43">
        <v>30.131115988793301</v>
      </c>
      <c r="X111" s="43">
        <v>240.05781568147901</v>
      </c>
      <c r="Y111" s="43">
        <v>42.540565635660499</v>
      </c>
      <c r="Z111" s="43">
        <v>78.163386711823406</v>
      </c>
      <c r="AA111" s="43">
        <v>0.27850789517657498</v>
      </c>
      <c r="AB111" s="43">
        <v>2.9208035005478301</v>
      </c>
      <c r="AC111" s="43">
        <v>1.06184229721009</v>
      </c>
      <c r="AD111" s="43">
        <v>1.32677797001112</v>
      </c>
      <c r="AE111" s="43">
        <v>1.42494623334001</v>
      </c>
      <c r="AF111" s="43">
        <v>1.0191515492710399</v>
      </c>
      <c r="AG111" s="43">
        <v>13.0481855415909</v>
      </c>
      <c r="AH111" s="43">
        <v>9.5090390474841996E-2</v>
      </c>
      <c r="AI111" s="43">
        <v>2445.8952273820501</v>
      </c>
      <c r="AJ111" s="43">
        <v>258.86625505292301</v>
      </c>
      <c r="AK111" s="43">
        <f t="shared" si="29"/>
        <v>9.4484900199989656</v>
      </c>
      <c r="AL111" s="43">
        <v>1.70157932478827</v>
      </c>
      <c r="AM111" s="43">
        <v>0.29400168654522801</v>
      </c>
      <c r="AN111" s="43">
        <v>0.492275097659577</v>
      </c>
      <c r="AO111" s="43">
        <v>5.1732081349226001E-2</v>
      </c>
      <c r="AP111" s="43">
        <v>97.652078960422998</v>
      </c>
      <c r="AQ111" s="43">
        <v>2.7270856024368801</v>
      </c>
      <c r="AR111" s="43">
        <v>18.9560642393152</v>
      </c>
      <c r="AS111" s="43">
        <v>1870.3084640859099</v>
      </c>
      <c r="AT111" s="43">
        <v>3925.1675373711801</v>
      </c>
      <c r="AU111" s="43">
        <v>379.83395917235998</v>
      </c>
      <c r="AV111" s="43">
        <v>1406.0983908455701</v>
      </c>
      <c r="AW111" s="43">
        <v>182.143126085121</v>
      </c>
      <c r="AX111" s="43">
        <v>42.717212532759604</v>
      </c>
      <c r="AY111" s="43">
        <v>119.315114870966</v>
      </c>
      <c r="AZ111" s="43">
        <v>11.031051948395399</v>
      </c>
      <c r="BA111" s="43">
        <v>49.439254341680503</v>
      </c>
      <c r="BB111" s="43">
        <v>8.0963032455608204</v>
      </c>
      <c r="BC111" s="43">
        <v>18.977752054676198</v>
      </c>
      <c r="BD111" s="43">
        <v>2.22341328533998</v>
      </c>
      <c r="BE111" s="43">
        <v>13.219658724474799</v>
      </c>
      <c r="BF111" s="43">
        <v>1.84820105010266</v>
      </c>
      <c r="BG111" s="43">
        <v>26.2440978306395</v>
      </c>
      <c r="BH111" s="43">
        <v>45.104459331058997</v>
      </c>
      <c r="BI111" s="43">
        <v>4.8539871734396502</v>
      </c>
      <c r="BJ111" s="44">
        <f t="shared" si="15"/>
        <v>7891.596894877257</v>
      </c>
      <c r="BK111" s="43">
        <f t="shared" si="16"/>
        <v>6403.2096857604893</v>
      </c>
      <c r="BL111" s="43">
        <f t="shared" si="17"/>
        <v>4093.0383531504312</v>
      </c>
      <c r="BM111" s="43">
        <f t="shared" si="18"/>
        <v>3076.8017305154704</v>
      </c>
      <c r="BN111" s="43">
        <f t="shared" si="19"/>
        <v>1230.6967978724392</v>
      </c>
      <c r="BO111" s="43">
        <f t="shared" si="20"/>
        <v>758.74267376127182</v>
      </c>
      <c r="BP111" s="43">
        <f t="shared" si="21"/>
        <v>599.57344156264321</v>
      </c>
      <c r="BQ111" s="43">
        <f t="shared" si="22"/>
        <v>305.56930604973405</v>
      </c>
      <c r="BR111" s="43">
        <f t="shared" si="23"/>
        <v>200.9725786247175</v>
      </c>
      <c r="BS111" s="43">
        <f t="shared" si="24"/>
        <v>148.28394222638863</v>
      </c>
      <c r="BT111" s="43">
        <f t="shared" si="25"/>
        <v>118.61095034172624</v>
      </c>
      <c r="BU111" s="43">
        <f t="shared" si="26"/>
        <v>90.016732199999183</v>
      </c>
      <c r="BV111" s="43">
        <f t="shared" si="27"/>
        <v>82.109681518477018</v>
      </c>
      <c r="BW111" s="45">
        <f t="shared" si="28"/>
        <v>75.130123987913009</v>
      </c>
    </row>
    <row r="112" spans="1:75" x14ac:dyDescent="0.25">
      <c r="A112" s="42">
        <v>109</v>
      </c>
      <c r="B112" s="1" t="s">
        <v>345</v>
      </c>
      <c r="C112" s="1" t="s">
        <v>299</v>
      </c>
      <c r="D112" s="43">
        <v>8.3226687416640406</v>
      </c>
      <c r="E112" s="43">
        <v>4.1117396184349699</v>
      </c>
      <c r="F112" s="43">
        <v>5.4656965946886498</v>
      </c>
      <c r="G112" s="43">
        <v>3347.5399260120698</v>
      </c>
      <c r="H112" s="43">
        <v>20984.796873837098</v>
      </c>
      <c r="I112" s="43">
        <v>20497.996199785099</v>
      </c>
      <c r="J112" s="43">
        <v>36466.193757350004</v>
      </c>
      <c r="K112" s="43">
        <v>136644.07077677801</v>
      </c>
      <c r="L112" s="43">
        <v>131886.674081306</v>
      </c>
      <c r="M112" s="43">
        <v>125933.47826088899</v>
      </c>
      <c r="N112" s="43">
        <v>1205.91097098915</v>
      </c>
      <c r="O112" s="43">
        <v>1219.48808680042</v>
      </c>
      <c r="P112" s="43">
        <v>124.27050335323599</v>
      </c>
      <c r="Q112" s="43">
        <v>89.617350014734996</v>
      </c>
      <c r="R112" s="43">
        <v>411484.51704935299</v>
      </c>
      <c r="S112" s="43">
        <v>387403</v>
      </c>
      <c r="T112" s="43">
        <v>15.035899021851799</v>
      </c>
      <c r="U112" s="43">
        <v>65.666573041012896</v>
      </c>
      <c r="V112" s="43">
        <v>64.113097042895205</v>
      </c>
      <c r="W112" s="43">
        <v>264.28410038864303</v>
      </c>
      <c r="X112" s="43">
        <v>2722.9911018630801</v>
      </c>
      <c r="Y112" s="43">
        <v>15289.0077669211</v>
      </c>
      <c r="Z112" s="43">
        <v>9276.5483485778295</v>
      </c>
      <c r="AA112" s="43">
        <v>21.21411668248</v>
      </c>
      <c r="AB112" s="43">
        <v>17.361252559391499</v>
      </c>
      <c r="AC112" s="43">
        <v>3.6750070207692902</v>
      </c>
      <c r="AD112" s="43">
        <v>3.7564181752413099</v>
      </c>
      <c r="AE112" s="43">
        <v>210.442637874648</v>
      </c>
      <c r="AF112" s="43">
        <v>209.28975899704199</v>
      </c>
      <c r="AG112" s="43">
        <v>26.431967654087899</v>
      </c>
      <c r="AH112" s="43">
        <v>0.16257373015170401</v>
      </c>
      <c r="AI112" s="43">
        <v>9637.5381551869596</v>
      </c>
      <c r="AJ112" s="43">
        <v>347.68167710616098</v>
      </c>
      <c r="AK112" s="43">
        <f t="shared" si="29"/>
        <v>27.719430702827164</v>
      </c>
      <c r="AL112" s="43">
        <v>9.7866366758221996</v>
      </c>
      <c r="AM112" s="43">
        <v>2.51317157630473</v>
      </c>
      <c r="AN112" s="43">
        <v>2.4014409873379101</v>
      </c>
      <c r="AO112" s="43">
        <v>0.64611509480520901</v>
      </c>
      <c r="AP112" s="43">
        <v>176.86510944179699</v>
      </c>
      <c r="AQ112" s="43">
        <v>5.4251449367231404</v>
      </c>
      <c r="AR112" s="43">
        <v>37.678376614701499</v>
      </c>
      <c r="AS112" s="43">
        <v>3736.3319700633201</v>
      </c>
      <c r="AT112" s="43">
        <v>6773.2429384828602</v>
      </c>
      <c r="AU112" s="43">
        <v>639.10727432488704</v>
      </c>
      <c r="AV112" s="43">
        <v>2276.4866035895002</v>
      </c>
      <c r="AW112" s="43">
        <v>285.721719090276</v>
      </c>
      <c r="AX112" s="43">
        <v>55.664906121896998</v>
      </c>
      <c r="AY112" s="43">
        <v>177.42900897868401</v>
      </c>
      <c r="AZ112" s="43">
        <v>15.871746442109799</v>
      </c>
      <c r="BA112" s="43">
        <v>72.361963816938399</v>
      </c>
      <c r="BB112" s="43">
        <v>11.3467946516431</v>
      </c>
      <c r="BC112" s="43">
        <v>26.712845782688401</v>
      </c>
      <c r="BD112" s="43">
        <v>3.0465459455549002</v>
      </c>
      <c r="BE112" s="43">
        <v>17.1838432226068</v>
      </c>
      <c r="BF112" s="43">
        <v>2.2569698582494899</v>
      </c>
      <c r="BG112" s="43">
        <v>105.866505372022</v>
      </c>
      <c r="BH112" s="43">
        <v>115.57298695773</v>
      </c>
      <c r="BI112" s="43">
        <v>9.7066643115079998</v>
      </c>
      <c r="BJ112" s="44">
        <f t="shared" si="15"/>
        <v>15765.113797735528</v>
      </c>
      <c r="BK112" s="43">
        <f t="shared" si="16"/>
        <v>11049.335951848059</v>
      </c>
      <c r="BL112" s="43">
        <f t="shared" si="17"/>
        <v>6886.9318353974904</v>
      </c>
      <c r="BM112" s="43">
        <f t="shared" si="18"/>
        <v>4981.3711238282276</v>
      </c>
      <c r="BN112" s="43">
        <f t="shared" si="19"/>
        <v>1930.5521560153784</v>
      </c>
      <c r="BO112" s="43">
        <f t="shared" si="20"/>
        <v>988.71946930545289</v>
      </c>
      <c r="BP112" s="43">
        <f t="shared" si="21"/>
        <v>891.60306019439201</v>
      </c>
      <c r="BQ112" s="43">
        <f t="shared" si="22"/>
        <v>439.66056626342936</v>
      </c>
      <c r="BR112" s="43">
        <f t="shared" si="23"/>
        <v>294.1543244590992</v>
      </c>
      <c r="BS112" s="43">
        <f t="shared" si="24"/>
        <v>207.81675186159521</v>
      </c>
      <c r="BT112" s="43">
        <f t="shared" si="25"/>
        <v>166.9552861418025</v>
      </c>
      <c r="BU112" s="43">
        <f t="shared" si="26"/>
        <v>123.34194111558301</v>
      </c>
      <c r="BV112" s="43">
        <f t="shared" si="27"/>
        <v>106.73194548202981</v>
      </c>
      <c r="BW112" s="45">
        <f t="shared" si="28"/>
        <v>91.746742205263814</v>
      </c>
    </row>
    <row r="113" spans="1:75" x14ac:dyDescent="0.25">
      <c r="A113" s="42">
        <v>110</v>
      </c>
      <c r="B113" s="1" t="s">
        <v>345</v>
      </c>
      <c r="C113" s="1" t="s">
        <v>299</v>
      </c>
      <c r="D113" s="43">
        <v>16.5924720427154</v>
      </c>
      <c r="E113" s="43">
        <v>4.3120638274480996</v>
      </c>
      <c r="F113" s="43">
        <v>3.1239248728739399</v>
      </c>
      <c r="G113" s="43">
        <v>728.35530583490299</v>
      </c>
      <c r="H113" s="43">
        <v>1617.37124101988</v>
      </c>
      <c r="I113" s="43">
        <v>1513.5596479969799</v>
      </c>
      <c r="J113" s="43">
        <v>7335.4199439152098</v>
      </c>
      <c r="K113" s="43">
        <v>17260.827393194199</v>
      </c>
      <c r="L113" s="43">
        <v>17258.170672789201</v>
      </c>
      <c r="M113" s="43">
        <v>150305.25789113401</v>
      </c>
      <c r="N113" s="43">
        <v>618.028217186441</v>
      </c>
      <c r="O113" s="43">
        <v>566.65814819616196</v>
      </c>
      <c r="P113" s="43">
        <v>68.429339910929798</v>
      </c>
      <c r="Q113" s="43">
        <v>4.5121732479875902</v>
      </c>
      <c r="R113" s="43">
        <v>403661.25379932002</v>
      </c>
      <c r="S113" s="43">
        <v>387403</v>
      </c>
      <c r="T113" s="43">
        <v>3.9871684273000301</v>
      </c>
      <c r="U113" s="43">
        <v>11.0998927051269</v>
      </c>
      <c r="V113" s="43">
        <v>9.3743212595395597</v>
      </c>
      <c r="W113" s="43">
        <v>65.1087103575002</v>
      </c>
      <c r="X113" s="43">
        <v>305.16045302961197</v>
      </c>
      <c r="Y113" s="43">
        <v>2346.6153819778001</v>
      </c>
      <c r="Z113" s="43">
        <v>1401.5648362818099</v>
      </c>
      <c r="AA113" s="43">
        <v>1.32818331411271</v>
      </c>
      <c r="AB113" s="43">
        <v>1.1204265800347699</v>
      </c>
      <c r="AC113" s="43">
        <v>5.4120482318800098</v>
      </c>
      <c r="AD113" s="43">
        <v>4.8426320828672003</v>
      </c>
      <c r="AE113" s="43">
        <v>11.4382391270039</v>
      </c>
      <c r="AF113" s="43">
        <v>10.962977492046001</v>
      </c>
      <c r="AG113" s="43">
        <v>46.092870363258598</v>
      </c>
      <c r="AH113" s="43">
        <v>8.1579475171985993E-2</v>
      </c>
      <c r="AI113" s="43">
        <v>6088.4506251870598</v>
      </c>
      <c r="AJ113" s="43">
        <v>209.47285228318501</v>
      </c>
      <c r="AK113" s="43">
        <f t="shared" si="29"/>
        <v>29.065583243007175</v>
      </c>
      <c r="AL113" s="43">
        <v>3.4922996350605602</v>
      </c>
      <c r="AM113" s="43">
        <v>0.320687251509784</v>
      </c>
      <c r="AN113" s="43">
        <v>0.351892716086317</v>
      </c>
      <c r="AO113" s="43">
        <v>8.2193646726132996E-2</v>
      </c>
      <c r="AP113" s="43">
        <v>100.52503041721</v>
      </c>
      <c r="AQ113" s="43">
        <v>5.3191789519164496</v>
      </c>
      <c r="AR113" s="43">
        <v>22.682648905114199</v>
      </c>
      <c r="AS113" s="43">
        <v>2016.6370443234</v>
      </c>
      <c r="AT113" s="43">
        <v>3848.3236280360402</v>
      </c>
      <c r="AU113" s="43">
        <v>384.71496898215599</v>
      </c>
      <c r="AV113" s="43">
        <v>1350.13447386187</v>
      </c>
      <c r="AW113" s="43">
        <v>167.16039167086299</v>
      </c>
      <c r="AX113" s="43">
        <v>32.992916447342502</v>
      </c>
      <c r="AY113" s="43">
        <v>103.725248922603</v>
      </c>
      <c r="AZ113" s="43">
        <v>9.6524100931076404</v>
      </c>
      <c r="BA113" s="43">
        <v>42.678478909364202</v>
      </c>
      <c r="BB113" s="43">
        <v>7.0432178477526497</v>
      </c>
      <c r="BC113" s="43">
        <v>16.4780517321879</v>
      </c>
      <c r="BD113" s="43">
        <v>1.9140502385917699</v>
      </c>
      <c r="BE113" s="43">
        <v>11.0726956651176</v>
      </c>
      <c r="BF113" s="43">
        <v>1.5109818603413501</v>
      </c>
      <c r="BG113" s="43">
        <v>71.663632428098197</v>
      </c>
      <c r="BH113" s="43">
        <v>69.915443846469401</v>
      </c>
      <c r="BI113" s="43">
        <v>5.7203445479984101</v>
      </c>
      <c r="BJ113" s="44">
        <f t="shared" si="15"/>
        <v>8509.0170646556962</v>
      </c>
      <c r="BK113" s="43">
        <f t="shared" si="16"/>
        <v>6277.8525742839156</v>
      </c>
      <c r="BL113" s="43">
        <f t="shared" si="17"/>
        <v>4145.6354416180602</v>
      </c>
      <c r="BM113" s="43">
        <f t="shared" si="18"/>
        <v>2954.3423935708315</v>
      </c>
      <c r="BN113" s="43">
        <f t="shared" si="19"/>
        <v>1129.4621058842094</v>
      </c>
      <c r="BO113" s="43">
        <f t="shared" si="20"/>
        <v>586.01983032579926</v>
      </c>
      <c r="BP113" s="43">
        <f t="shared" si="21"/>
        <v>521.2324066462462</v>
      </c>
      <c r="BQ113" s="43">
        <f t="shared" si="22"/>
        <v>267.37978097251079</v>
      </c>
      <c r="BR113" s="43">
        <f t="shared" si="23"/>
        <v>173.48975166408212</v>
      </c>
      <c r="BS113" s="43">
        <f t="shared" si="24"/>
        <v>128.99666387825366</v>
      </c>
      <c r="BT113" s="43">
        <f t="shared" si="25"/>
        <v>102.98782332617438</v>
      </c>
      <c r="BU113" s="43">
        <f t="shared" si="26"/>
        <v>77.491912493593929</v>
      </c>
      <c r="BV113" s="43">
        <f t="shared" si="27"/>
        <v>68.774507236755269</v>
      </c>
      <c r="BW113" s="45">
        <f t="shared" si="28"/>
        <v>61.422026843144309</v>
      </c>
    </row>
    <row r="114" spans="1:75" x14ac:dyDescent="0.25">
      <c r="A114" s="42">
        <v>111</v>
      </c>
      <c r="B114" s="1" t="s">
        <v>346</v>
      </c>
      <c r="C114" s="1" t="s">
        <v>299</v>
      </c>
      <c r="D114" s="43">
        <v>4.0509434947693199</v>
      </c>
      <c r="E114" s="43">
        <v>4.1931065313548999</v>
      </c>
      <c r="F114" s="43">
        <v>4.2958070063433196</v>
      </c>
      <c r="G114" s="43">
        <v>1757.76271795712</v>
      </c>
      <c r="H114" s="43">
        <v>71.323175375413697</v>
      </c>
      <c r="I114" s="43">
        <v>61.123785945423897</v>
      </c>
      <c r="J114" s="43">
        <v>130.810149890594</v>
      </c>
      <c r="K114" s="43">
        <v>4528.2482337598703</v>
      </c>
      <c r="L114" s="43">
        <v>3959.7207253656102</v>
      </c>
      <c r="M114" s="43">
        <v>148675.88178593101</v>
      </c>
      <c r="N114" s="43">
        <v>1057.6084294366001</v>
      </c>
      <c r="O114" s="43">
        <v>997.288060602614</v>
      </c>
      <c r="P114" s="43">
        <v>62.1745618147703</v>
      </c>
      <c r="Q114" s="43">
        <v>2.3796403881520201</v>
      </c>
      <c r="R114" s="43">
        <v>399158.77860371699</v>
      </c>
      <c r="S114" s="43">
        <v>387403</v>
      </c>
      <c r="T114" s="43">
        <v>0.71850630326576004</v>
      </c>
      <c r="U114" s="43">
        <v>5.0589221475044397</v>
      </c>
      <c r="V114" s="43">
        <v>2.6519968272507901</v>
      </c>
      <c r="W114" s="43">
        <v>53.265177156240803</v>
      </c>
      <c r="X114" s="43">
        <v>312.546852430662</v>
      </c>
      <c r="Y114" s="43">
        <v>63.889919157651299</v>
      </c>
      <c r="Z114" s="43">
        <v>94.678389275878303</v>
      </c>
      <c r="AA114" s="43">
        <v>0.190551348217189</v>
      </c>
      <c r="AB114" s="43">
        <v>0.65942006727264901</v>
      </c>
      <c r="AC114" s="43">
        <v>0.69654887254731501</v>
      </c>
      <c r="AD114" s="43">
        <v>0.953305640577779</v>
      </c>
      <c r="AE114" s="43">
        <v>0.82655679132044602</v>
      </c>
      <c r="AF114" s="43">
        <v>1.0266966413143299</v>
      </c>
      <c r="AG114" s="43">
        <v>19.384221420963499</v>
      </c>
      <c r="AH114" s="43">
        <v>9.4687453089075002E-2</v>
      </c>
      <c r="AI114" s="43">
        <v>2521.0670183540501</v>
      </c>
      <c r="AJ114" s="43">
        <v>450.62257809635298</v>
      </c>
      <c r="AK114" s="43">
        <f t="shared" si="29"/>
        <v>5.5946309414948816</v>
      </c>
      <c r="AL114" s="43">
        <v>9.9093454622664208</v>
      </c>
      <c r="AM114" s="43">
        <v>0.677444554110462</v>
      </c>
      <c r="AN114" s="43">
        <v>0.660896747543673</v>
      </c>
      <c r="AO114" s="43">
        <v>3.2616744796931003E-2</v>
      </c>
      <c r="AP114" s="43">
        <v>211.06730316849001</v>
      </c>
      <c r="AQ114" s="43">
        <v>2.61885927707428</v>
      </c>
      <c r="AR114" s="43">
        <v>40.437868144612501</v>
      </c>
      <c r="AS114" s="43">
        <v>4541.0804224228496</v>
      </c>
      <c r="AT114" s="43">
        <v>8384.9004792129308</v>
      </c>
      <c r="AU114" s="43">
        <v>805.56686016366098</v>
      </c>
      <c r="AV114" s="43">
        <v>2787.28850530828</v>
      </c>
      <c r="AW114" s="43">
        <v>345.48930410900402</v>
      </c>
      <c r="AX114" s="43">
        <v>65.742495039448897</v>
      </c>
      <c r="AY114" s="43">
        <v>220.65666740843201</v>
      </c>
      <c r="AZ114" s="43">
        <v>20.245247437167201</v>
      </c>
      <c r="BA114" s="43">
        <v>92.612793247836194</v>
      </c>
      <c r="BB114" s="43">
        <v>14.771701974629201</v>
      </c>
      <c r="BC114" s="43">
        <v>34.382813865939703</v>
      </c>
      <c r="BD114" s="43">
        <v>3.99738080295834</v>
      </c>
      <c r="BE114" s="43">
        <v>21.560423973593299</v>
      </c>
      <c r="BF114" s="43">
        <v>2.6963356733455699</v>
      </c>
      <c r="BG114" s="43">
        <v>39.845284900664197</v>
      </c>
      <c r="BH114" s="43">
        <v>76.509325992456994</v>
      </c>
      <c r="BI114" s="43">
        <v>7.2794849756555999</v>
      </c>
      <c r="BJ114" s="44">
        <f t="shared" si="15"/>
        <v>19160.676887860125</v>
      </c>
      <c r="BK114" s="43">
        <f t="shared" si="16"/>
        <v>13678.467339662204</v>
      </c>
      <c r="BL114" s="43">
        <f t="shared" si="17"/>
        <v>8680.6773724532432</v>
      </c>
      <c r="BM114" s="43">
        <f t="shared" si="18"/>
        <v>6099.0995739787304</v>
      </c>
      <c r="BN114" s="43">
        <f t="shared" si="19"/>
        <v>2334.3871899257028</v>
      </c>
      <c r="BO114" s="43">
        <f t="shared" si="20"/>
        <v>1167.7174962601935</v>
      </c>
      <c r="BP114" s="43">
        <f t="shared" si="21"/>
        <v>1108.8274744142311</v>
      </c>
      <c r="BQ114" s="43">
        <f t="shared" si="22"/>
        <v>560.81017831488089</v>
      </c>
      <c r="BR114" s="43">
        <f t="shared" si="23"/>
        <v>376.47476930014716</v>
      </c>
      <c r="BS114" s="43">
        <f t="shared" si="24"/>
        <v>270.54399220932601</v>
      </c>
      <c r="BT114" s="43">
        <f t="shared" si="25"/>
        <v>214.89258666212314</v>
      </c>
      <c r="BU114" s="43">
        <f t="shared" si="26"/>
        <v>161.83727947199756</v>
      </c>
      <c r="BV114" s="43">
        <f t="shared" si="27"/>
        <v>133.91567685461675</v>
      </c>
      <c r="BW114" s="45">
        <f t="shared" si="28"/>
        <v>109.60714119290934</v>
      </c>
    </row>
    <row r="115" spans="1:75" x14ac:dyDescent="0.25">
      <c r="A115" s="42">
        <v>112</v>
      </c>
      <c r="B115" s="1" t="s">
        <v>346</v>
      </c>
      <c r="C115" s="1" t="s">
        <v>299</v>
      </c>
      <c r="D115" s="43">
        <v>7.9506196704879697</v>
      </c>
      <c r="E115" s="43">
        <v>2.8096617335321099</v>
      </c>
      <c r="F115" s="43">
        <v>4.5622228374432696</v>
      </c>
      <c r="G115" s="43">
        <v>2059.88892210414</v>
      </c>
      <c r="H115" s="43">
        <v>48.302367323327303</v>
      </c>
      <c r="I115" s="43">
        <v>29.615290882380901</v>
      </c>
      <c r="J115" s="43">
        <v>2006.309426</v>
      </c>
      <c r="K115" s="43">
        <v>7536.9459199047296</v>
      </c>
      <c r="L115" s="43">
        <v>7519.12496735895</v>
      </c>
      <c r="M115" s="43">
        <v>142530.75063415099</v>
      </c>
      <c r="N115" s="43">
        <v>919.47601516121597</v>
      </c>
      <c r="O115" s="43">
        <v>849.62121185971705</v>
      </c>
      <c r="P115" s="43">
        <v>50.739438150780202</v>
      </c>
      <c r="Q115" s="43">
        <v>23.218535968267499</v>
      </c>
      <c r="R115" s="43">
        <v>403096.53011988202</v>
      </c>
      <c r="S115" s="43">
        <v>387403</v>
      </c>
      <c r="T115" s="43">
        <v>1.1307179326791299</v>
      </c>
      <c r="U115" s="43">
        <v>507.14833802930502</v>
      </c>
      <c r="V115" s="43">
        <v>554.11508929168201</v>
      </c>
      <c r="W115" s="43">
        <v>60.764762861996203</v>
      </c>
      <c r="X115" s="43">
        <v>245.598679981831</v>
      </c>
      <c r="Y115" s="43">
        <v>222.108107229832</v>
      </c>
      <c r="Z115" s="43">
        <v>183.98380399115001</v>
      </c>
      <c r="AA115" s="43">
        <v>0.43193527699703999</v>
      </c>
      <c r="AB115" s="43">
        <v>4.3835089388301203</v>
      </c>
      <c r="AC115" s="43">
        <v>1.9714976339741599</v>
      </c>
      <c r="AD115" s="43">
        <v>8.6965932257617293</v>
      </c>
      <c r="AE115" s="43">
        <v>1.3607780599006001</v>
      </c>
      <c r="AF115" s="43">
        <v>1.71036751727798</v>
      </c>
      <c r="AG115" s="43">
        <v>26.836056268379998</v>
      </c>
      <c r="AH115" s="43">
        <v>0.458553801014497</v>
      </c>
      <c r="AI115" s="43">
        <v>2919.0600917626698</v>
      </c>
      <c r="AJ115" s="43">
        <v>381.29185316600302</v>
      </c>
      <c r="AK115" s="43">
        <f t="shared" si="29"/>
        <v>7.6557106256655283</v>
      </c>
      <c r="AL115" s="43">
        <v>10.6557324920126</v>
      </c>
      <c r="AM115" s="43">
        <v>0.60505341140504498</v>
      </c>
      <c r="AN115" s="43">
        <v>3.9803327431583799</v>
      </c>
      <c r="AO115" s="43">
        <v>9.4918168476041995E-2</v>
      </c>
      <c r="AP115" s="43">
        <v>185.995865253933</v>
      </c>
      <c r="AQ115" s="43">
        <v>11.8161347237803</v>
      </c>
      <c r="AR115" s="43">
        <v>45.752059072701002</v>
      </c>
      <c r="AS115" s="43">
        <v>3838.6930111433398</v>
      </c>
      <c r="AT115" s="43">
        <v>7062.3778849284499</v>
      </c>
      <c r="AU115" s="43">
        <v>673.54670399402096</v>
      </c>
      <c r="AV115" s="43">
        <v>2377.1998407123801</v>
      </c>
      <c r="AW115" s="43">
        <v>288.66378571992101</v>
      </c>
      <c r="AX115" s="43">
        <v>55.830839483351802</v>
      </c>
      <c r="AY115" s="43">
        <v>182.437142941096</v>
      </c>
      <c r="AZ115" s="43">
        <v>16.7343197982938</v>
      </c>
      <c r="BA115" s="43">
        <v>76.710694930155199</v>
      </c>
      <c r="BB115" s="43">
        <v>12.19312584897</v>
      </c>
      <c r="BC115" s="43">
        <v>28.755749210445899</v>
      </c>
      <c r="BD115" s="43">
        <v>3.2144921454733701</v>
      </c>
      <c r="BE115" s="43">
        <v>17.205862886925999</v>
      </c>
      <c r="BF115" s="43">
        <v>2.2635346471375999</v>
      </c>
      <c r="BG115" s="43">
        <v>40.4488504389711</v>
      </c>
      <c r="BH115" s="43">
        <v>83.480847306230103</v>
      </c>
      <c r="BI115" s="43">
        <v>7.0245704589989</v>
      </c>
      <c r="BJ115" s="44">
        <f t="shared" si="15"/>
        <v>16197.016924655443</v>
      </c>
      <c r="BK115" s="43">
        <f t="shared" si="16"/>
        <v>11521.007968888172</v>
      </c>
      <c r="BL115" s="43">
        <f t="shared" si="17"/>
        <v>7258.0463792459159</v>
      </c>
      <c r="BM115" s="43">
        <f t="shared" si="18"/>
        <v>5201.7501984953615</v>
      </c>
      <c r="BN115" s="43">
        <f t="shared" si="19"/>
        <v>1950.4309845940609</v>
      </c>
      <c r="BO115" s="43">
        <f t="shared" si="20"/>
        <v>991.66677590322911</v>
      </c>
      <c r="BP115" s="43">
        <f t="shared" si="21"/>
        <v>916.7695625180703</v>
      </c>
      <c r="BQ115" s="43">
        <f t="shared" si="22"/>
        <v>463.55456504968976</v>
      </c>
      <c r="BR115" s="43">
        <f t="shared" si="23"/>
        <v>311.83209321201304</v>
      </c>
      <c r="BS115" s="43">
        <f t="shared" si="24"/>
        <v>223.31732324120878</v>
      </c>
      <c r="BT115" s="43">
        <f t="shared" si="25"/>
        <v>179.72343256528686</v>
      </c>
      <c r="BU115" s="43">
        <f t="shared" si="26"/>
        <v>130.14138240782876</v>
      </c>
      <c r="BV115" s="43">
        <f t="shared" si="27"/>
        <v>106.8687135833913</v>
      </c>
      <c r="BW115" s="45">
        <f t="shared" si="28"/>
        <v>92.013603542178856</v>
      </c>
    </row>
    <row r="116" spans="1:75" x14ac:dyDescent="0.25">
      <c r="A116" s="42">
        <v>113</v>
      </c>
      <c r="B116" s="1" t="s">
        <v>346</v>
      </c>
      <c r="C116" s="1" t="s">
        <v>299</v>
      </c>
      <c r="D116" s="43">
        <v>5.0144498274581997</v>
      </c>
      <c r="E116" s="43">
        <v>2.5293249238908402</v>
      </c>
      <c r="F116" s="43">
        <v>2.9848190441400901</v>
      </c>
      <c r="G116" s="43">
        <v>2378.9552168908399</v>
      </c>
      <c r="H116" s="43">
        <v>251.726705933414</v>
      </c>
      <c r="I116" s="43">
        <v>223.77212083203199</v>
      </c>
      <c r="J116" s="43">
        <v>296.77501141644001</v>
      </c>
      <c r="K116" s="43">
        <v>4274.7861893571699</v>
      </c>
      <c r="L116" s="43">
        <v>3881.6136410182198</v>
      </c>
      <c r="M116" s="43">
        <v>150878.781851921</v>
      </c>
      <c r="N116" s="43">
        <v>1328.97511694169</v>
      </c>
      <c r="O116" s="43">
        <v>1303.6528040150499</v>
      </c>
      <c r="P116" s="43">
        <v>52.3406415020062</v>
      </c>
      <c r="Q116" s="43">
        <v>4.4515583821282796</v>
      </c>
      <c r="R116" s="43">
        <v>397517.01502709999</v>
      </c>
      <c r="S116" s="43">
        <v>387403</v>
      </c>
      <c r="T116" s="43">
        <v>0.6074436291377</v>
      </c>
      <c r="U116" s="43">
        <v>4.9331390997432996</v>
      </c>
      <c r="V116" s="43">
        <v>1.0666887201520401</v>
      </c>
      <c r="W116" s="43">
        <v>40.253399020543199</v>
      </c>
      <c r="X116" s="43">
        <v>258.29849711000003</v>
      </c>
      <c r="Y116" s="43">
        <v>95.841536733153205</v>
      </c>
      <c r="Z116" s="43">
        <v>107.81216308296899</v>
      </c>
      <c r="AA116" s="43">
        <v>0.36029714431092702</v>
      </c>
      <c r="AB116" s="43">
        <v>0.38643904529585199</v>
      </c>
      <c r="AC116" s="43">
        <v>0.63638998634606903</v>
      </c>
      <c r="AD116" s="43">
        <v>0.70268087954631497</v>
      </c>
      <c r="AE116" s="43">
        <v>1.5288619075487</v>
      </c>
      <c r="AF116" s="43">
        <v>1.6919505769643299</v>
      </c>
      <c r="AG116" s="43">
        <v>16.790769698931001</v>
      </c>
      <c r="AH116" s="43">
        <v>0.27073687085890003</v>
      </c>
      <c r="AI116" s="43">
        <v>2784.0927624922401</v>
      </c>
      <c r="AJ116" s="43">
        <v>340.49495815851401</v>
      </c>
      <c r="AK116" s="43">
        <f t="shared" si="29"/>
        <v>8.1766049563533727</v>
      </c>
      <c r="AL116" s="43">
        <v>9.1906888031626703</v>
      </c>
      <c r="AM116" s="43">
        <v>0.12949477997335801</v>
      </c>
      <c r="AN116" s="43">
        <v>0.31168733947751898</v>
      </c>
      <c r="AO116" s="43">
        <v>5.6334496636170003E-3</v>
      </c>
      <c r="AP116" s="43">
        <v>157.25821741183799</v>
      </c>
      <c r="AQ116" s="43">
        <v>0.81501363714391795</v>
      </c>
      <c r="AR116" s="43">
        <v>29.847808430317301</v>
      </c>
      <c r="AS116" s="43">
        <v>3535.1986319440098</v>
      </c>
      <c r="AT116" s="43">
        <v>6396.0993660263102</v>
      </c>
      <c r="AU116" s="43">
        <v>613.86783837669998</v>
      </c>
      <c r="AV116" s="43">
        <v>2191.8370261203399</v>
      </c>
      <c r="AW116" s="43">
        <v>273.61042554512301</v>
      </c>
      <c r="AX116" s="43">
        <v>51.304110725910199</v>
      </c>
      <c r="AY116" s="43">
        <v>170.73366014361599</v>
      </c>
      <c r="AZ116" s="43">
        <v>15.463347121492401</v>
      </c>
      <c r="BA116" s="43">
        <v>69.084213966004597</v>
      </c>
      <c r="BB116" s="43">
        <v>10.9499358335915</v>
      </c>
      <c r="BC116" s="43">
        <v>25.1353848240655</v>
      </c>
      <c r="BD116" s="43">
        <v>2.8686196166226599</v>
      </c>
      <c r="BE116" s="43">
        <v>15.6091357084953</v>
      </c>
      <c r="BF116" s="43">
        <v>2.0413332105494502</v>
      </c>
      <c r="BG116" s="43">
        <v>22.084986414735098</v>
      </c>
      <c r="BH116" s="43">
        <v>32.928376217524502</v>
      </c>
      <c r="BI116" s="43">
        <v>4.0208171532439296</v>
      </c>
      <c r="BJ116" s="44">
        <f t="shared" si="15"/>
        <v>14916.449923814387</v>
      </c>
      <c r="BK116" s="43">
        <f t="shared" si="16"/>
        <v>10434.09358242465</v>
      </c>
      <c r="BL116" s="43">
        <f t="shared" si="17"/>
        <v>6614.9551549213365</v>
      </c>
      <c r="BM116" s="43">
        <f t="shared" si="18"/>
        <v>4796.1422891035882</v>
      </c>
      <c r="BN116" s="43">
        <f t="shared" si="19"/>
        <v>1848.7190915211015</v>
      </c>
      <c r="BO116" s="43">
        <f t="shared" si="20"/>
        <v>911.26306795577614</v>
      </c>
      <c r="BP116" s="43">
        <f t="shared" si="21"/>
        <v>857.9580911739497</v>
      </c>
      <c r="BQ116" s="43">
        <f t="shared" si="22"/>
        <v>428.34756569231024</v>
      </c>
      <c r="BR116" s="43">
        <f t="shared" si="23"/>
        <v>280.8301380731894</v>
      </c>
      <c r="BS116" s="43">
        <f t="shared" si="24"/>
        <v>200.54827534050364</v>
      </c>
      <c r="BT116" s="43">
        <f t="shared" si="25"/>
        <v>157.09615515040937</v>
      </c>
      <c r="BU116" s="43">
        <f t="shared" si="26"/>
        <v>116.13844601711173</v>
      </c>
      <c r="BV116" s="43">
        <f t="shared" si="27"/>
        <v>96.95115346891491</v>
      </c>
      <c r="BW116" s="45">
        <f t="shared" si="28"/>
        <v>82.981024819083345</v>
      </c>
    </row>
    <row r="117" spans="1:75" x14ac:dyDescent="0.25">
      <c r="A117" s="42">
        <v>114</v>
      </c>
      <c r="B117" s="1" t="s">
        <v>347</v>
      </c>
      <c r="C117" s="1" t="s">
        <v>299</v>
      </c>
      <c r="D117" s="43">
        <v>2.9129119558258099</v>
      </c>
      <c r="E117" s="43">
        <v>2.1396692084188502</v>
      </c>
      <c r="F117" s="43">
        <v>2.1431605444403301</v>
      </c>
      <c r="G117" s="43">
        <v>2234.22129950205</v>
      </c>
      <c r="H117" s="43">
        <v>146.881938944213</v>
      </c>
      <c r="I117" s="43">
        <v>132.33810678070199</v>
      </c>
      <c r="J117" s="43">
        <v>262.48494971924998</v>
      </c>
      <c r="K117" s="43">
        <v>2979.38944356924</v>
      </c>
      <c r="L117" s="43">
        <v>2983.44020085695</v>
      </c>
      <c r="M117" s="43">
        <v>154551.22192476501</v>
      </c>
      <c r="N117" s="43">
        <v>1158.94145112559</v>
      </c>
      <c r="O117" s="43">
        <v>1195.95512090029</v>
      </c>
      <c r="P117" s="43">
        <v>66.4710303013659</v>
      </c>
      <c r="Q117" s="43">
        <v>2.9567739549583201</v>
      </c>
      <c r="R117" s="43">
        <v>404450.38282435603</v>
      </c>
      <c r="S117" s="43">
        <v>387403</v>
      </c>
      <c r="T117" s="43">
        <v>0.58833878940541195</v>
      </c>
      <c r="U117" s="43">
        <v>3.7914121866050601</v>
      </c>
      <c r="V117" s="43">
        <v>2.4883995811130202</v>
      </c>
      <c r="W117" s="43">
        <v>33.5471379100128</v>
      </c>
      <c r="X117" s="43">
        <v>317.16292160844699</v>
      </c>
      <c r="Y117" s="43">
        <v>103.21902873983301</v>
      </c>
      <c r="Z117" s="43">
        <v>117.58906353416501</v>
      </c>
      <c r="AA117" s="43">
        <v>0.24922406008103701</v>
      </c>
      <c r="AB117" s="43">
        <v>0.50750337733992001</v>
      </c>
      <c r="AC117" s="43">
        <v>1.04501593453478</v>
      </c>
      <c r="AD117" s="43">
        <v>1.04961406585967</v>
      </c>
      <c r="AE117" s="43">
        <v>1.2505521723219699</v>
      </c>
      <c r="AF117" s="43">
        <v>1.5911749886404201</v>
      </c>
      <c r="AG117" s="43">
        <v>11.144530795436999</v>
      </c>
      <c r="AH117" s="43">
        <v>0.27396609837442298</v>
      </c>
      <c r="AI117" s="43">
        <v>2076.6776659561801</v>
      </c>
      <c r="AJ117" s="43">
        <v>263.90520629735602</v>
      </c>
      <c r="AK117" s="43">
        <f t="shared" si="29"/>
        <v>7.8690287891337656</v>
      </c>
      <c r="AL117" s="43">
        <v>7.2946641692895398</v>
      </c>
      <c r="AM117" s="43">
        <v>5.5811282743551002E-2</v>
      </c>
      <c r="AN117" s="43">
        <v>4.2806918638928E-2</v>
      </c>
      <c r="AO117" s="43">
        <v>9.8485240044334996E-2</v>
      </c>
      <c r="AP117" s="43">
        <v>132.35510755455999</v>
      </c>
      <c r="AQ117" s="43">
        <v>2.5710195949803198</v>
      </c>
      <c r="AR117" s="43">
        <v>26.586410175541602</v>
      </c>
      <c r="AS117" s="43">
        <v>2931.7032124842599</v>
      </c>
      <c r="AT117" s="43">
        <v>5230.88935074856</v>
      </c>
      <c r="AU117" s="43">
        <v>494.44046371543499</v>
      </c>
      <c r="AV117" s="43">
        <v>1710.2881017376101</v>
      </c>
      <c r="AW117" s="43">
        <v>209.21131005657401</v>
      </c>
      <c r="AX117" s="43">
        <v>39.7858592318467</v>
      </c>
      <c r="AY117" s="43">
        <v>133.14909943982599</v>
      </c>
      <c r="AZ117" s="43">
        <v>12.1286834909139</v>
      </c>
      <c r="BA117" s="43">
        <v>54.9999804591735</v>
      </c>
      <c r="BB117" s="43">
        <v>8.8577425954563598</v>
      </c>
      <c r="BC117" s="43">
        <v>20.573204340413401</v>
      </c>
      <c r="BD117" s="43">
        <v>2.3230861271426901</v>
      </c>
      <c r="BE117" s="43">
        <v>12.255114766069701</v>
      </c>
      <c r="BF117" s="43">
        <v>1.5644951455101299</v>
      </c>
      <c r="BG117" s="43">
        <v>25.791266916994498</v>
      </c>
      <c r="BH117" s="43">
        <v>29.988074879522099</v>
      </c>
      <c r="BI117" s="43">
        <v>3.2719671397670398</v>
      </c>
      <c r="BJ117" s="44">
        <f t="shared" si="15"/>
        <v>12370.055748878734</v>
      </c>
      <c r="BK117" s="43">
        <f t="shared" si="16"/>
        <v>8533.2615836028708</v>
      </c>
      <c r="BL117" s="43">
        <f t="shared" si="17"/>
        <v>5328.0222383128776</v>
      </c>
      <c r="BM117" s="43">
        <f t="shared" si="18"/>
        <v>3742.4247302792342</v>
      </c>
      <c r="BN117" s="43">
        <f t="shared" si="19"/>
        <v>1413.5899328146893</v>
      </c>
      <c r="BO117" s="43">
        <f t="shared" si="20"/>
        <v>706.67600767045644</v>
      </c>
      <c r="BP117" s="43">
        <f t="shared" si="21"/>
        <v>669.09095195892451</v>
      </c>
      <c r="BQ117" s="43">
        <f t="shared" si="22"/>
        <v>335.97461193667311</v>
      </c>
      <c r="BR117" s="43">
        <f t="shared" si="23"/>
        <v>223.57715633810366</v>
      </c>
      <c r="BS117" s="43">
        <f t="shared" si="24"/>
        <v>162.2297178655011</v>
      </c>
      <c r="BT117" s="43">
        <f t="shared" si="25"/>
        <v>128.58252712758375</v>
      </c>
      <c r="BU117" s="43">
        <f t="shared" si="26"/>
        <v>94.052069924805267</v>
      </c>
      <c r="BV117" s="43">
        <f t="shared" si="27"/>
        <v>76.118725255091306</v>
      </c>
      <c r="BW117" s="45">
        <f t="shared" si="28"/>
        <v>63.597363638623165</v>
      </c>
    </row>
    <row r="118" spans="1:75" x14ac:dyDescent="0.25">
      <c r="A118" s="42">
        <v>115</v>
      </c>
      <c r="B118" s="1" t="s">
        <v>348</v>
      </c>
      <c r="C118" s="1" t="s">
        <v>299</v>
      </c>
      <c r="D118" s="43">
        <v>2.7512664327507501</v>
      </c>
      <c r="E118" s="43">
        <v>1.3145439464945601</v>
      </c>
      <c r="F118" s="43">
        <v>2.8316029754038698</v>
      </c>
      <c r="G118" s="43">
        <v>2801.4076842111899</v>
      </c>
      <c r="H118" s="43">
        <v>43.126948990492799</v>
      </c>
      <c r="I118" s="43">
        <v>38.3114929276853</v>
      </c>
      <c r="J118" s="43">
        <v>2210.3874955320998</v>
      </c>
      <c r="K118" s="43">
        <v>6725.82222246937</v>
      </c>
      <c r="L118" s="43">
        <v>7473.5195026390602</v>
      </c>
      <c r="M118" s="43">
        <v>157690.93742345399</v>
      </c>
      <c r="N118" s="43">
        <v>1471.17576240378</v>
      </c>
      <c r="O118" s="43">
        <v>1645.4712714100599</v>
      </c>
      <c r="P118" s="43">
        <v>175.32996139334799</v>
      </c>
      <c r="Q118" s="43">
        <v>5.7470411581825402</v>
      </c>
      <c r="R118" s="43">
        <v>397428.51146552101</v>
      </c>
      <c r="S118" s="43">
        <v>387403</v>
      </c>
      <c r="T118" s="43">
        <v>0.47235000505943803</v>
      </c>
      <c r="U118" s="43">
        <v>6.2597463950918097</v>
      </c>
      <c r="V118" s="43">
        <v>5.0833408539235698</v>
      </c>
      <c r="W118" s="43">
        <v>56.463914492982603</v>
      </c>
      <c r="X118" s="43">
        <v>331.95594388432602</v>
      </c>
      <c r="Y118" s="43">
        <v>58.797589136331901</v>
      </c>
      <c r="Z118" s="43">
        <v>93.333879884587006</v>
      </c>
      <c r="AA118" s="43">
        <v>0.94386382378095901</v>
      </c>
      <c r="AB118" s="43">
        <v>9.9492265988052893</v>
      </c>
      <c r="AC118" s="43">
        <v>3.6433762223523098</v>
      </c>
      <c r="AD118" s="43">
        <v>3.50583099372589</v>
      </c>
      <c r="AE118" s="43">
        <v>2.0347231551607501</v>
      </c>
      <c r="AF118" s="43">
        <v>1.3111934374482701</v>
      </c>
      <c r="AG118" s="43">
        <v>20.072049969018</v>
      </c>
      <c r="AH118" s="43">
        <v>0.28781722162192602</v>
      </c>
      <c r="AI118" s="43">
        <v>2582.1639998438</v>
      </c>
      <c r="AJ118" s="43">
        <v>494.097674537275</v>
      </c>
      <c r="AK118" s="43">
        <f t="shared" si="29"/>
        <v>5.2260193336510028</v>
      </c>
      <c r="AL118" s="43">
        <v>12.1616831853284</v>
      </c>
      <c r="AM118" s="43">
        <v>0.799800176438623</v>
      </c>
      <c r="AN118" s="43">
        <v>0.75652171584140604</v>
      </c>
      <c r="AO118" s="43">
        <v>0.14216086607252801</v>
      </c>
      <c r="AP118" s="43">
        <v>231.05185408375499</v>
      </c>
      <c r="AQ118" s="43">
        <v>1.29599696970198</v>
      </c>
      <c r="AR118" s="43">
        <v>44.714902410507698</v>
      </c>
      <c r="AS118" s="43">
        <v>5257.82481339689</v>
      </c>
      <c r="AT118" s="43">
        <v>9158.8388347274995</v>
      </c>
      <c r="AU118" s="43">
        <v>866.41794697196099</v>
      </c>
      <c r="AV118" s="43">
        <v>2937.5963562724501</v>
      </c>
      <c r="AW118" s="43">
        <v>349.14007941488597</v>
      </c>
      <c r="AX118" s="43">
        <v>80.799099185614693</v>
      </c>
      <c r="AY118" s="43">
        <v>222.66265438631299</v>
      </c>
      <c r="AZ118" s="43">
        <v>20.628594560724999</v>
      </c>
      <c r="BA118" s="43">
        <v>95.024647609579702</v>
      </c>
      <c r="BB118" s="43">
        <v>15.4757676163584</v>
      </c>
      <c r="BC118" s="43">
        <v>37.6913633233181</v>
      </c>
      <c r="BD118" s="43">
        <v>4.3828007512168004</v>
      </c>
      <c r="BE118" s="43">
        <v>23.956719146981001</v>
      </c>
      <c r="BF118" s="43">
        <v>3.1040278792103702</v>
      </c>
      <c r="BG118" s="43">
        <v>46.633026339800203</v>
      </c>
      <c r="BH118" s="43">
        <v>125.71860629237599</v>
      </c>
      <c r="BI118" s="43">
        <v>10.9056185543654</v>
      </c>
      <c r="BJ118" s="44">
        <f t="shared" si="15"/>
        <v>22184.914824459454</v>
      </c>
      <c r="BK118" s="43">
        <f t="shared" si="16"/>
        <v>14941.009518315661</v>
      </c>
      <c r="BL118" s="43">
        <f t="shared" si="17"/>
        <v>9336.4002906461319</v>
      </c>
      <c r="BM118" s="43">
        <f t="shared" si="18"/>
        <v>6428.0007795896063</v>
      </c>
      <c r="BN118" s="43">
        <f t="shared" si="19"/>
        <v>2359.0545906411216</v>
      </c>
      <c r="BO118" s="43">
        <f t="shared" si="20"/>
        <v>1435.1527386432449</v>
      </c>
      <c r="BP118" s="43">
        <f t="shared" si="21"/>
        <v>1118.9078109864975</v>
      </c>
      <c r="BQ118" s="43">
        <f t="shared" si="22"/>
        <v>571.42921220844869</v>
      </c>
      <c r="BR118" s="43">
        <f t="shared" si="23"/>
        <v>386.27905532349473</v>
      </c>
      <c r="BS118" s="43">
        <f t="shared" si="24"/>
        <v>283.43896733257139</v>
      </c>
      <c r="BT118" s="43">
        <f t="shared" si="25"/>
        <v>235.57102077073813</v>
      </c>
      <c r="BU118" s="43">
        <f t="shared" si="26"/>
        <v>177.44132596019435</v>
      </c>
      <c r="BV118" s="43">
        <f t="shared" si="27"/>
        <v>148.7994978073354</v>
      </c>
      <c r="BW118" s="45">
        <f t="shared" si="28"/>
        <v>126.17999508985244</v>
      </c>
    </row>
    <row r="119" spans="1:75" x14ac:dyDescent="0.25">
      <c r="A119" s="42">
        <v>116</v>
      </c>
      <c r="B119" s="1" t="s">
        <v>349</v>
      </c>
      <c r="C119" s="1" t="s">
        <v>299</v>
      </c>
      <c r="D119" s="43">
        <v>6.3604348062809803</v>
      </c>
      <c r="E119" s="43">
        <v>1.82872616210497</v>
      </c>
      <c r="F119" s="43">
        <v>2.0818178364268101</v>
      </c>
      <c r="G119" s="43">
        <v>5822.7526210420401</v>
      </c>
      <c r="H119" s="43">
        <v>395.162275947338</v>
      </c>
      <c r="I119" s="43">
        <v>375.95457831769602</v>
      </c>
      <c r="J119" s="43">
        <v>2387.7469187605998</v>
      </c>
      <c r="K119" s="43">
        <v>16731.400141653601</v>
      </c>
      <c r="L119" s="43">
        <v>16960.825397580898</v>
      </c>
      <c r="M119" s="43">
        <v>148094.68431464501</v>
      </c>
      <c r="N119" s="43">
        <v>1326.75579821008</v>
      </c>
      <c r="O119" s="43">
        <v>1263.92612029832</v>
      </c>
      <c r="P119" s="43">
        <v>60.258351452813798</v>
      </c>
      <c r="Q119" s="43">
        <v>31.0563563885731</v>
      </c>
      <c r="R119" s="43">
        <v>403334.33177365997</v>
      </c>
      <c r="S119" s="43">
        <v>387403</v>
      </c>
      <c r="T119" s="43">
        <v>0.52801471015274304</v>
      </c>
      <c r="U119" s="43">
        <v>3.7347114547045002</v>
      </c>
      <c r="V119" s="43">
        <v>2.55045798790856</v>
      </c>
      <c r="W119" s="43">
        <v>23.690517475804299</v>
      </c>
      <c r="X119" s="43">
        <v>236.37704462048501</v>
      </c>
      <c r="Y119" s="43">
        <v>50.2265009788876</v>
      </c>
      <c r="Z119" s="43">
        <v>69.588093722080401</v>
      </c>
      <c r="AA119" s="43">
        <v>0.47713317233873098</v>
      </c>
      <c r="AB119" s="43">
        <v>1.19199179790739</v>
      </c>
      <c r="AC119" s="43">
        <v>0.99357547663814405</v>
      </c>
      <c r="AD119" s="43">
        <v>1.0740368609538899</v>
      </c>
      <c r="AE119" s="43">
        <v>0.87491837910158199</v>
      </c>
      <c r="AF119" s="43">
        <v>0.82535870248152998</v>
      </c>
      <c r="AG119" s="43">
        <v>46.169555093266503</v>
      </c>
      <c r="AH119" s="43">
        <v>0.87170076721460799</v>
      </c>
      <c r="AI119" s="43">
        <v>2659.6393581512102</v>
      </c>
      <c r="AJ119" s="43">
        <v>297.17550923279401</v>
      </c>
      <c r="AK119" s="43">
        <f t="shared" si="29"/>
        <v>8.9497259212829938</v>
      </c>
      <c r="AL119" s="43">
        <v>3.7454701723834898</v>
      </c>
      <c r="AM119" s="43">
        <v>9.4745727105731596</v>
      </c>
      <c r="AN119" s="43">
        <v>5.8992289433651397</v>
      </c>
      <c r="AO119" s="43">
        <v>1.8066038869191999E-2</v>
      </c>
      <c r="AP119" s="43">
        <v>112.57450911141299</v>
      </c>
      <c r="AQ119" s="43">
        <v>6.0845881285030696</v>
      </c>
      <c r="AR119" s="43">
        <v>25.481152399468801</v>
      </c>
      <c r="AS119" s="43">
        <v>2014.32286222213</v>
      </c>
      <c r="AT119" s="43">
        <v>4135.9958246329097</v>
      </c>
      <c r="AU119" s="43">
        <v>431.98641586189001</v>
      </c>
      <c r="AV119" s="43">
        <v>1594.73591742646</v>
      </c>
      <c r="AW119" s="43">
        <v>210.279065739283</v>
      </c>
      <c r="AX119" s="43">
        <v>44.783362723276397</v>
      </c>
      <c r="AY119" s="43">
        <v>139.13295404882101</v>
      </c>
      <c r="AZ119" s="43">
        <v>12.7051464770551</v>
      </c>
      <c r="BA119" s="43">
        <v>59.7222935339164</v>
      </c>
      <c r="BB119" s="43">
        <v>9.6251471590415605</v>
      </c>
      <c r="BC119" s="43">
        <v>21.859767844408399</v>
      </c>
      <c r="BD119" s="43">
        <v>2.6556893896595501</v>
      </c>
      <c r="BE119" s="43">
        <v>13.962770855546401</v>
      </c>
      <c r="BF119" s="43">
        <v>1.7865341081703501</v>
      </c>
      <c r="BG119" s="43">
        <v>32.137200607140002</v>
      </c>
      <c r="BH119" s="43">
        <v>50.2828868639589</v>
      </c>
      <c r="BI119" s="43">
        <v>6.3115585455049601</v>
      </c>
      <c r="BJ119" s="44">
        <f t="shared" si="15"/>
        <v>8499.2525832157389</v>
      </c>
      <c r="BK119" s="43">
        <f t="shared" si="16"/>
        <v>6747.1383762363948</v>
      </c>
      <c r="BL119" s="43">
        <f t="shared" si="17"/>
        <v>4655.0260329945049</v>
      </c>
      <c r="BM119" s="43">
        <f t="shared" si="18"/>
        <v>3489.5753116552733</v>
      </c>
      <c r="BN119" s="43">
        <f t="shared" si="19"/>
        <v>1420.8044982383988</v>
      </c>
      <c r="BO119" s="43">
        <f t="shared" si="20"/>
        <v>795.44161142586847</v>
      </c>
      <c r="BP119" s="43">
        <f t="shared" si="21"/>
        <v>699.16057310965323</v>
      </c>
      <c r="BQ119" s="43">
        <f t="shared" si="22"/>
        <v>351.9431157078975</v>
      </c>
      <c r="BR119" s="43">
        <f t="shared" si="23"/>
        <v>242.77355095087967</v>
      </c>
      <c r="BS119" s="43">
        <f t="shared" si="24"/>
        <v>176.28474650259267</v>
      </c>
      <c r="BT119" s="43">
        <f t="shared" si="25"/>
        <v>136.62354902755249</v>
      </c>
      <c r="BU119" s="43">
        <f t="shared" si="26"/>
        <v>107.51778905504251</v>
      </c>
      <c r="BV119" s="43">
        <f t="shared" si="27"/>
        <v>86.72528481705838</v>
      </c>
      <c r="BW119" s="45">
        <f t="shared" si="28"/>
        <v>72.62333773050203</v>
      </c>
    </row>
    <row r="120" spans="1:75" x14ac:dyDescent="0.25">
      <c r="A120" s="42">
        <v>117</v>
      </c>
      <c r="B120" s="1" t="s">
        <v>349</v>
      </c>
      <c r="C120" s="1" t="s">
        <v>299</v>
      </c>
      <c r="D120" s="43">
        <v>2.52826981804531</v>
      </c>
      <c r="E120" s="43">
        <v>2.8258049165641599</v>
      </c>
      <c r="F120" s="43">
        <v>3.0581241157395902</v>
      </c>
      <c r="G120" s="43">
        <v>2436.5270820201499</v>
      </c>
      <c r="H120" s="43">
        <v>12.772728279700299</v>
      </c>
      <c r="I120" s="43">
        <v>9.6170115214751792</v>
      </c>
      <c r="J120" s="43">
        <v>234.024977306522</v>
      </c>
      <c r="K120" s="43">
        <v>2957.1974465805702</v>
      </c>
      <c r="L120" s="43">
        <v>3548.0286796320702</v>
      </c>
      <c r="M120" s="43">
        <v>159902.59226713501</v>
      </c>
      <c r="N120" s="43">
        <v>1097.1284524355201</v>
      </c>
      <c r="O120" s="43">
        <v>1047.78480272398</v>
      </c>
      <c r="P120" s="43">
        <v>137.56194133718199</v>
      </c>
      <c r="Q120" s="43">
        <v>84.343656564469896</v>
      </c>
      <c r="R120" s="43">
        <v>404899.83672621602</v>
      </c>
      <c r="S120" s="43">
        <v>387403</v>
      </c>
      <c r="T120" s="43">
        <v>0.52016216113636304</v>
      </c>
      <c r="U120" s="43">
        <v>2.7828267829367901</v>
      </c>
      <c r="V120" s="43">
        <v>1.0906206168127299</v>
      </c>
      <c r="W120" s="43">
        <v>27.594535263905801</v>
      </c>
      <c r="X120" s="43">
        <v>298.70162332042298</v>
      </c>
      <c r="Y120" s="43">
        <v>35.393650299716199</v>
      </c>
      <c r="Z120" s="43">
        <v>60.961942971191</v>
      </c>
      <c r="AA120" s="43">
        <v>9.9167361914059005E-2</v>
      </c>
      <c r="AB120" s="43">
        <v>6.0056635051734003E-2</v>
      </c>
      <c r="AC120" s="43">
        <v>0.57897909257303704</v>
      </c>
      <c r="AD120" s="43">
        <v>1.5185400394911801</v>
      </c>
      <c r="AE120" s="43">
        <v>0.84238984426976404</v>
      </c>
      <c r="AF120" s="43">
        <v>0.95645114359414696</v>
      </c>
      <c r="AG120" s="43">
        <v>12.806174060111999</v>
      </c>
      <c r="AH120" s="43">
        <v>1.01711538946283</v>
      </c>
      <c r="AI120" s="43">
        <v>2153.0872434646499</v>
      </c>
      <c r="AJ120" s="43">
        <v>274.33417500670203</v>
      </c>
      <c r="AK120" s="43">
        <f t="shared" si="29"/>
        <v>7.8484105868765699</v>
      </c>
      <c r="AL120" s="43">
        <v>7.0416801800054198</v>
      </c>
      <c r="AM120" s="43">
        <v>6.8734183498737E-2</v>
      </c>
      <c r="AN120" s="43">
        <v>4.5411047180517999E-2</v>
      </c>
      <c r="AO120" s="43">
        <v>1.1300652737044999E-2</v>
      </c>
      <c r="AP120" s="43">
        <v>130.07267406184101</v>
      </c>
      <c r="AQ120" s="43">
        <v>5.4884313637113804</v>
      </c>
      <c r="AR120" s="43">
        <v>28.224237910383899</v>
      </c>
      <c r="AS120" s="43">
        <v>2750.0083607236202</v>
      </c>
      <c r="AT120" s="43">
        <v>5035.74015216108</v>
      </c>
      <c r="AU120" s="43">
        <v>482.11277087512599</v>
      </c>
      <c r="AV120" s="43">
        <v>1720.3433711090099</v>
      </c>
      <c r="AW120" s="43">
        <v>210.00544239972899</v>
      </c>
      <c r="AX120" s="43">
        <v>40.5821047305053</v>
      </c>
      <c r="AY120" s="43">
        <v>131.68915967454501</v>
      </c>
      <c r="AZ120" s="43">
        <v>12.1672134159745</v>
      </c>
      <c r="BA120" s="43">
        <v>54.783051611036797</v>
      </c>
      <c r="BB120" s="43">
        <v>8.6957435834225407</v>
      </c>
      <c r="BC120" s="43">
        <v>20.3037048120494</v>
      </c>
      <c r="BD120" s="43">
        <v>2.32289721099461</v>
      </c>
      <c r="BE120" s="43">
        <v>12.5356075184548</v>
      </c>
      <c r="BF120" s="43">
        <v>1.5641619346072899</v>
      </c>
      <c r="BG120" s="43">
        <v>39.696428687723198</v>
      </c>
      <c r="BH120" s="43">
        <v>123.799368471053</v>
      </c>
      <c r="BI120" s="43">
        <v>10.802869755062099</v>
      </c>
      <c r="BJ120" s="44">
        <f t="shared" si="15"/>
        <v>11603.410804741014</v>
      </c>
      <c r="BK120" s="43">
        <f t="shared" si="16"/>
        <v>8214.9105255482555</v>
      </c>
      <c r="BL120" s="43">
        <f t="shared" si="17"/>
        <v>5195.1807206371341</v>
      </c>
      <c r="BM120" s="43">
        <f t="shared" si="18"/>
        <v>3764.4275078971768</v>
      </c>
      <c r="BN120" s="43">
        <f t="shared" si="19"/>
        <v>1418.9556918900607</v>
      </c>
      <c r="BO120" s="43">
        <f t="shared" si="20"/>
        <v>720.81891173188808</v>
      </c>
      <c r="BP120" s="43">
        <f t="shared" si="21"/>
        <v>661.75457122886939</v>
      </c>
      <c r="BQ120" s="43">
        <f t="shared" si="22"/>
        <v>337.04192288018004</v>
      </c>
      <c r="BR120" s="43">
        <f t="shared" si="23"/>
        <v>222.69533175218211</v>
      </c>
      <c r="BS120" s="43">
        <f t="shared" si="24"/>
        <v>159.2627029930868</v>
      </c>
      <c r="BT120" s="43">
        <f t="shared" si="25"/>
        <v>126.89815507530875</v>
      </c>
      <c r="BU120" s="43">
        <f t="shared" si="26"/>
        <v>94.044421497757497</v>
      </c>
      <c r="BV120" s="43">
        <f t="shared" si="27"/>
        <v>77.860916263694406</v>
      </c>
      <c r="BW120" s="45">
        <f t="shared" si="28"/>
        <v>63.583818479971136</v>
      </c>
    </row>
    <row r="121" spans="1:75" x14ac:dyDescent="0.25">
      <c r="A121" s="42">
        <v>118</v>
      </c>
      <c r="B121" s="1" t="s">
        <v>350</v>
      </c>
      <c r="C121" s="1" t="s">
        <v>299</v>
      </c>
      <c r="D121" s="43">
        <v>4.0215973562529701</v>
      </c>
      <c r="E121" s="43">
        <v>2.0166753555610399</v>
      </c>
      <c r="F121" s="43">
        <v>2.9737812697549502</v>
      </c>
      <c r="G121" s="43">
        <v>2333.47435894707</v>
      </c>
      <c r="H121" s="43">
        <v>11.2674962821891</v>
      </c>
      <c r="I121" s="43">
        <v>7.40700351317175</v>
      </c>
      <c r="J121" s="43">
        <v>683.14290881333795</v>
      </c>
      <c r="K121" s="43">
        <v>4777.03999351108</v>
      </c>
      <c r="L121" s="43">
        <v>3974.22815071779</v>
      </c>
      <c r="M121" s="43">
        <v>161050.90301804701</v>
      </c>
      <c r="N121" s="43">
        <v>1235.1318804197699</v>
      </c>
      <c r="O121" s="43">
        <v>1212.2295898120999</v>
      </c>
      <c r="P121" s="43">
        <v>75.040767507872104</v>
      </c>
      <c r="Q121" s="43">
        <v>15.8891209743571</v>
      </c>
      <c r="R121" s="43">
        <v>407102.41814226599</v>
      </c>
      <c r="S121" s="43">
        <v>387403</v>
      </c>
      <c r="T121" s="43">
        <v>0.45626229128724499</v>
      </c>
      <c r="U121" s="43">
        <v>3.1921843673687</v>
      </c>
      <c r="V121" s="43">
        <v>0.96619545004198704</v>
      </c>
      <c r="W121" s="43">
        <v>41.209220804690901</v>
      </c>
      <c r="X121" s="43">
        <v>133.27713844597</v>
      </c>
      <c r="Y121" s="43">
        <v>35.580469662490302</v>
      </c>
      <c r="Z121" s="43">
        <v>66.723943685830605</v>
      </c>
      <c r="AA121" s="43">
        <v>0.19737947126224401</v>
      </c>
      <c r="AB121" s="43">
        <v>0.98652049272748898</v>
      </c>
      <c r="AC121" s="43">
        <v>0.58030752937413899</v>
      </c>
      <c r="AD121" s="43">
        <v>0.95479738282898097</v>
      </c>
      <c r="AE121" s="43">
        <v>0.58921053409703805</v>
      </c>
      <c r="AF121" s="43">
        <v>0.76244973899486301</v>
      </c>
      <c r="AG121" s="43">
        <v>21.536374360905199</v>
      </c>
      <c r="AH121" s="43">
        <v>0.99868144409492698</v>
      </c>
      <c r="AI121" s="43">
        <v>3521.96499918378</v>
      </c>
      <c r="AJ121" s="43">
        <v>337.17911435781798</v>
      </c>
      <c r="AK121" s="43">
        <f t="shared" si="29"/>
        <v>10.44538303000059</v>
      </c>
      <c r="AL121" s="43">
        <v>5.4147466359049599</v>
      </c>
      <c r="AM121" s="43">
        <v>0.30725109431552</v>
      </c>
      <c r="AN121" s="43">
        <v>0.27030452971184699</v>
      </c>
      <c r="AO121" s="43">
        <v>6.1180609105680002E-3</v>
      </c>
      <c r="AP121" s="43">
        <v>144.220505188526</v>
      </c>
      <c r="AQ121" s="43">
        <v>2.4597237106458198</v>
      </c>
      <c r="AR121" s="43">
        <v>28.563514428617498</v>
      </c>
      <c r="AS121" s="43">
        <v>2833.6752765210699</v>
      </c>
      <c r="AT121" s="43">
        <v>5481.2296506679204</v>
      </c>
      <c r="AU121" s="43">
        <v>544.94153702683002</v>
      </c>
      <c r="AV121" s="43">
        <v>1957.7074950144299</v>
      </c>
      <c r="AW121" s="43">
        <v>248.30078142059199</v>
      </c>
      <c r="AX121" s="43">
        <v>49.2065290486699</v>
      </c>
      <c r="AY121" s="43">
        <v>159.18190507736</v>
      </c>
      <c r="AZ121" s="43">
        <v>14.6685068064624</v>
      </c>
      <c r="BA121" s="43">
        <v>67.299479458902496</v>
      </c>
      <c r="BB121" s="43">
        <v>11.1129396797302</v>
      </c>
      <c r="BC121" s="43">
        <v>26.274212825204899</v>
      </c>
      <c r="BD121" s="43">
        <v>2.9737492036081301</v>
      </c>
      <c r="BE121" s="43">
        <v>16.701316903199601</v>
      </c>
      <c r="BF121" s="43">
        <v>2.0894161568276801</v>
      </c>
      <c r="BG121" s="43">
        <v>18.8440385937241</v>
      </c>
      <c r="BH121" s="43">
        <v>33.344339147527897</v>
      </c>
      <c r="BI121" s="43">
        <v>4.2105194017393597</v>
      </c>
      <c r="BJ121" s="44">
        <f t="shared" si="15"/>
        <v>11956.435765911689</v>
      </c>
      <c r="BK121" s="43">
        <f t="shared" si="16"/>
        <v>8941.6470647111273</v>
      </c>
      <c r="BL121" s="43">
        <f t="shared" si="17"/>
        <v>5872.2148386511863</v>
      </c>
      <c r="BM121" s="43">
        <f t="shared" si="18"/>
        <v>4283.823840294157</v>
      </c>
      <c r="BN121" s="43">
        <f t="shared" si="19"/>
        <v>1677.7079825715675</v>
      </c>
      <c r="BO121" s="43">
        <f t="shared" si="20"/>
        <v>874.00584455896796</v>
      </c>
      <c r="BP121" s="43">
        <f t="shared" si="21"/>
        <v>799.90907074050244</v>
      </c>
      <c r="BQ121" s="43">
        <f t="shared" si="22"/>
        <v>406.32982843386151</v>
      </c>
      <c r="BR121" s="43">
        <f t="shared" si="23"/>
        <v>273.57511975163618</v>
      </c>
      <c r="BS121" s="43">
        <f t="shared" si="24"/>
        <v>203.53369376795237</v>
      </c>
      <c r="BT121" s="43">
        <f t="shared" si="25"/>
        <v>164.21383015753062</v>
      </c>
      <c r="BU121" s="43">
        <f t="shared" si="26"/>
        <v>120.39470459951944</v>
      </c>
      <c r="BV121" s="43">
        <f t="shared" si="27"/>
        <v>103.73488759751305</v>
      </c>
      <c r="BW121" s="45">
        <f t="shared" si="28"/>
        <v>84.935616131206501</v>
      </c>
    </row>
    <row r="122" spans="1:75" x14ac:dyDescent="0.25">
      <c r="A122" s="42">
        <v>119</v>
      </c>
      <c r="B122" s="1" t="s">
        <v>351</v>
      </c>
      <c r="C122" s="1" t="s">
        <v>299</v>
      </c>
      <c r="D122" s="43">
        <v>9.3334067371813898</v>
      </c>
      <c r="E122" s="43">
        <v>3.32137387632923</v>
      </c>
      <c r="F122" s="43">
        <v>2.6699963569254099</v>
      </c>
      <c r="G122" s="43">
        <v>1002.15008266711</v>
      </c>
      <c r="H122" s="43">
        <v>29.0726950473749</v>
      </c>
      <c r="I122" s="43">
        <v>26.023051986096402</v>
      </c>
      <c r="J122" s="43">
        <v>150.413738528485</v>
      </c>
      <c r="K122" s="43">
        <v>3715.4438452090399</v>
      </c>
      <c r="L122" s="43">
        <v>3700.19429737152</v>
      </c>
      <c r="M122" s="43">
        <v>159538.413635996</v>
      </c>
      <c r="N122" s="43">
        <v>711.47496040042302</v>
      </c>
      <c r="O122" s="43">
        <v>811.44882220546504</v>
      </c>
      <c r="P122" s="43">
        <v>63.486628582072399</v>
      </c>
      <c r="Q122" s="43">
        <v>0.640171495422443</v>
      </c>
      <c r="R122" s="43">
        <v>410481.60285936698</v>
      </c>
      <c r="S122" s="43">
        <v>387403</v>
      </c>
      <c r="T122" s="43">
        <v>0.56220333902067898</v>
      </c>
      <c r="U122" s="43">
        <v>2.7443970453521902</v>
      </c>
      <c r="V122" s="43">
        <v>0.50060193747158499</v>
      </c>
      <c r="W122" s="43">
        <v>20.7713461603715</v>
      </c>
      <c r="X122" s="43">
        <v>175.84116817328501</v>
      </c>
      <c r="Y122" s="43">
        <v>33.863250791583198</v>
      </c>
      <c r="Z122" s="43">
        <v>70.445042017381894</v>
      </c>
      <c r="AA122" s="43">
        <v>0.16423283499306199</v>
      </c>
      <c r="AB122" s="43">
        <v>0.44597115595713799</v>
      </c>
      <c r="AC122" s="43">
        <v>1.2715095006405299</v>
      </c>
      <c r="AD122" s="43">
        <v>0.79317346452118198</v>
      </c>
      <c r="AE122" s="43">
        <v>0.64834708002962305</v>
      </c>
      <c r="AF122" s="43">
        <v>0.65420143389621899</v>
      </c>
      <c r="AG122" s="43">
        <v>42.224256770567798</v>
      </c>
      <c r="AH122" s="43">
        <v>2.7250285872642999E-2</v>
      </c>
      <c r="AI122" s="43">
        <v>3595.2956702067199</v>
      </c>
      <c r="AJ122" s="43">
        <v>487.45319099270199</v>
      </c>
      <c r="AK122" s="43">
        <f t="shared" si="29"/>
        <v>7.3756736782969332</v>
      </c>
      <c r="AL122" s="43">
        <v>0.91767525045866005</v>
      </c>
      <c r="AM122" s="43">
        <v>2.6020851236400602</v>
      </c>
      <c r="AN122" s="43">
        <v>2.41479029847038</v>
      </c>
      <c r="AO122" s="43">
        <v>2.9297757778549999E-2</v>
      </c>
      <c r="AP122" s="43">
        <v>157.169147583506</v>
      </c>
      <c r="AQ122" s="43">
        <v>1.07302235173551</v>
      </c>
      <c r="AR122" s="43">
        <v>28.7620112814976</v>
      </c>
      <c r="AS122" s="43">
        <v>2796.82993452762</v>
      </c>
      <c r="AT122" s="43">
        <v>6256.6394647072502</v>
      </c>
      <c r="AU122" s="43">
        <v>672.41210466503401</v>
      </c>
      <c r="AV122" s="43">
        <v>2449.8508322469002</v>
      </c>
      <c r="AW122" s="43">
        <v>327.77436633426601</v>
      </c>
      <c r="AX122" s="43">
        <v>71.751176172742802</v>
      </c>
      <c r="AY122" s="43">
        <v>211.43036396321401</v>
      </c>
      <c r="AZ122" s="43">
        <v>20.0610643727628</v>
      </c>
      <c r="BA122" s="43">
        <v>95.290110952982602</v>
      </c>
      <c r="BB122" s="43">
        <v>15.6450744078223</v>
      </c>
      <c r="BC122" s="43">
        <v>38.037727039833399</v>
      </c>
      <c r="BD122" s="43">
        <v>4.6423737295957004</v>
      </c>
      <c r="BE122" s="43">
        <v>26.025079979188298</v>
      </c>
      <c r="BF122" s="43">
        <v>3.3393852986599901</v>
      </c>
      <c r="BG122" s="43">
        <v>60.036028953224097</v>
      </c>
      <c r="BH122" s="43">
        <v>203.93718099665099</v>
      </c>
      <c r="BI122" s="43">
        <v>24.256602917712701</v>
      </c>
      <c r="BJ122" s="44">
        <f t="shared" si="15"/>
        <v>11800.970187880253</v>
      </c>
      <c r="BK122" s="43">
        <f t="shared" si="16"/>
        <v>10206.58966510155</v>
      </c>
      <c r="BL122" s="43">
        <f t="shared" si="17"/>
        <v>7245.8200933732114</v>
      </c>
      <c r="BM122" s="43">
        <f t="shared" si="18"/>
        <v>5360.7239217656461</v>
      </c>
      <c r="BN122" s="43">
        <f t="shared" si="19"/>
        <v>2214.6916644207163</v>
      </c>
      <c r="BO122" s="43">
        <f t="shared" si="20"/>
        <v>1274.4436265140816</v>
      </c>
      <c r="BP122" s="43">
        <f t="shared" si="21"/>
        <v>1062.4641405186633</v>
      </c>
      <c r="BQ122" s="43">
        <f t="shared" si="22"/>
        <v>555.70815437016063</v>
      </c>
      <c r="BR122" s="43">
        <f t="shared" si="23"/>
        <v>387.35817460562032</v>
      </c>
      <c r="BS122" s="43">
        <f t="shared" si="24"/>
        <v>286.53982431908975</v>
      </c>
      <c r="BT122" s="43">
        <f t="shared" si="25"/>
        <v>237.73579399895874</v>
      </c>
      <c r="BU122" s="43">
        <f t="shared" si="26"/>
        <v>187.95035342492713</v>
      </c>
      <c r="BV122" s="43">
        <f t="shared" si="27"/>
        <v>161.64645949806396</v>
      </c>
      <c r="BW122" s="45">
        <f t="shared" si="28"/>
        <v>135.74736986422724</v>
      </c>
    </row>
    <row r="123" spans="1:75" x14ac:dyDescent="0.25">
      <c r="A123" s="42">
        <v>120</v>
      </c>
      <c r="B123" s="1" t="s">
        <v>352</v>
      </c>
      <c r="C123" s="1" t="s">
        <v>299</v>
      </c>
      <c r="D123" s="43">
        <v>1.71726475920932</v>
      </c>
      <c r="E123" s="43">
        <v>1.23894690792273</v>
      </c>
      <c r="F123" s="43">
        <v>1.6164248019897101</v>
      </c>
      <c r="G123" s="43">
        <v>1669.51593197335</v>
      </c>
      <c r="H123" s="43">
        <v>21.3806786268335</v>
      </c>
      <c r="I123" s="43">
        <v>17.038113248337101</v>
      </c>
      <c r="J123" s="43">
        <v>168.52340869142699</v>
      </c>
      <c r="K123" s="43">
        <v>3553.7458452588298</v>
      </c>
      <c r="L123" s="43">
        <v>3425.6720813820898</v>
      </c>
      <c r="M123" s="43">
        <v>153407.309013085</v>
      </c>
      <c r="N123" s="43">
        <v>946.29005190832595</v>
      </c>
      <c r="O123" s="43">
        <v>789.84605699215604</v>
      </c>
      <c r="P123" s="43">
        <v>83.441460739600501</v>
      </c>
      <c r="Q123" s="43">
        <v>48.979780703608597</v>
      </c>
      <c r="R123" s="43">
        <v>401613.08983172203</v>
      </c>
      <c r="S123" s="43">
        <v>387403</v>
      </c>
      <c r="T123" s="43">
        <v>0.56070772949974601</v>
      </c>
      <c r="U123" s="43">
        <v>2.5055184799836998</v>
      </c>
      <c r="V123" s="43">
        <v>1.39274736869982</v>
      </c>
      <c r="W123" s="43">
        <v>12.3212616328842</v>
      </c>
      <c r="X123" s="43">
        <v>375.14900981186599</v>
      </c>
      <c r="Y123" s="43">
        <v>127.13532600148601</v>
      </c>
      <c r="Z123" s="43">
        <v>109.859314034907</v>
      </c>
      <c r="AA123" s="43">
        <v>0.70494578502051797</v>
      </c>
      <c r="AB123" s="43">
        <v>0.147542920891853</v>
      </c>
      <c r="AC123" s="43">
        <v>1.0993925296584901</v>
      </c>
      <c r="AD123" s="43">
        <v>1.74777353135618</v>
      </c>
      <c r="AE123" s="43">
        <v>0.76448635192824799</v>
      </c>
      <c r="AF123" s="43">
        <v>0.76112755454449299</v>
      </c>
      <c r="AG123" s="43">
        <v>14.9681590784257</v>
      </c>
      <c r="AH123" s="43">
        <v>0.57515627316599605</v>
      </c>
      <c r="AI123" s="43">
        <v>1804.66260653419</v>
      </c>
      <c r="AJ123" s="43">
        <v>298.74371828302498</v>
      </c>
      <c r="AK123" s="43">
        <f t="shared" si="29"/>
        <v>6.0408386723783147</v>
      </c>
      <c r="AL123" s="43">
        <v>1.4016116868127899</v>
      </c>
      <c r="AM123" s="43">
        <v>16.796757971726802</v>
      </c>
      <c r="AN123" s="43">
        <v>16.115320110877001</v>
      </c>
      <c r="AO123" s="43">
        <v>1.1267239589637001E-2</v>
      </c>
      <c r="AP123" s="43">
        <v>146.989438007263</v>
      </c>
      <c r="AQ123" s="43">
        <v>5.9830285850769798</v>
      </c>
      <c r="AR123" s="43">
        <v>31.1608514099199</v>
      </c>
      <c r="AS123" s="43">
        <v>3122.5103306139799</v>
      </c>
      <c r="AT123" s="43">
        <v>5671.9323480370404</v>
      </c>
      <c r="AU123" s="43">
        <v>549.17567863701595</v>
      </c>
      <c r="AV123" s="43">
        <v>1903.0361991480299</v>
      </c>
      <c r="AW123" s="43">
        <v>227.62908926414201</v>
      </c>
      <c r="AX123" s="43">
        <v>46.557225226576001</v>
      </c>
      <c r="AY123" s="43">
        <v>138.90729161945899</v>
      </c>
      <c r="AZ123" s="43">
        <v>12.7610491735153</v>
      </c>
      <c r="BA123" s="43">
        <v>58.119518437446601</v>
      </c>
      <c r="BB123" s="43">
        <v>9.3456305987513897</v>
      </c>
      <c r="BC123" s="43">
        <v>22.160276167468801</v>
      </c>
      <c r="BD123" s="43">
        <v>2.5726136583193799</v>
      </c>
      <c r="BE123" s="43">
        <v>14.4819425882394</v>
      </c>
      <c r="BF123" s="43">
        <v>1.82480063262768</v>
      </c>
      <c r="BG123" s="43">
        <v>34.4140752582719</v>
      </c>
      <c r="BH123" s="43">
        <v>80.537127441701401</v>
      </c>
      <c r="BI123" s="43">
        <v>7.5998090460196304</v>
      </c>
      <c r="BJ123" s="44">
        <f t="shared" si="15"/>
        <v>13175.14907432059</v>
      </c>
      <c r="BK123" s="43">
        <f t="shared" si="16"/>
        <v>9252.7444503051229</v>
      </c>
      <c r="BL123" s="43">
        <f t="shared" si="17"/>
        <v>5917.8413646230174</v>
      </c>
      <c r="BM123" s="43">
        <f t="shared" si="18"/>
        <v>4164.1929959475492</v>
      </c>
      <c r="BN123" s="43">
        <f t="shared" si="19"/>
        <v>1538.0343869198784</v>
      </c>
      <c r="BO123" s="43">
        <f t="shared" si="20"/>
        <v>826.94893830507988</v>
      </c>
      <c r="BP123" s="43">
        <f t="shared" si="21"/>
        <v>698.02659105255771</v>
      </c>
      <c r="BQ123" s="43">
        <f t="shared" si="22"/>
        <v>353.49166685637948</v>
      </c>
      <c r="BR123" s="43">
        <f t="shared" si="23"/>
        <v>236.25820503027074</v>
      </c>
      <c r="BS123" s="43">
        <f t="shared" si="24"/>
        <v>171.16539558152726</v>
      </c>
      <c r="BT123" s="43">
        <f t="shared" si="25"/>
        <v>138.50172604668001</v>
      </c>
      <c r="BU123" s="43">
        <f t="shared" si="26"/>
        <v>104.1543991222421</v>
      </c>
      <c r="BV123" s="43">
        <f t="shared" si="27"/>
        <v>89.949953964219873</v>
      </c>
      <c r="BW123" s="45">
        <f t="shared" si="28"/>
        <v>74.178887505190247</v>
      </c>
    </row>
    <row r="124" spans="1:75" x14ac:dyDescent="0.25">
      <c r="A124" s="42">
        <v>121</v>
      </c>
      <c r="B124" s="1" t="s">
        <v>353</v>
      </c>
      <c r="C124" s="1" t="s">
        <v>299</v>
      </c>
      <c r="D124" s="43">
        <v>4.9421740909031699</v>
      </c>
      <c r="E124" s="43">
        <v>2.54572617139549</v>
      </c>
      <c r="F124" s="43">
        <v>2.5887166101268502</v>
      </c>
      <c r="G124" s="43">
        <v>2022.08826178803</v>
      </c>
      <c r="H124" s="43">
        <v>140.82497600343399</v>
      </c>
      <c r="I124" s="43">
        <v>113.242667738432</v>
      </c>
      <c r="J124" s="43">
        <v>188.67402125075401</v>
      </c>
      <c r="K124" s="43">
        <v>4841.2970471355902</v>
      </c>
      <c r="L124" s="43">
        <v>5432.6069256717901</v>
      </c>
      <c r="M124" s="43">
        <v>156335.48514171399</v>
      </c>
      <c r="N124" s="43">
        <v>1306.36295738441</v>
      </c>
      <c r="O124" s="43">
        <v>1279.12478080712</v>
      </c>
      <c r="P124" s="43">
        <v>65.607364202492505</v>
      </c>
      <c r="Q124" s="43">
        <v>6.5879864086206199</v>
      </c>
      <c r="R124" s="43">
        <v>408566.80863682798</v>
      </c>
      <c r="S124" s="43">
        <v>387403</v>
      </c>
      <c r="T124" s="43">
        <v>0.51838954996632203</v>
      </c>
      <c r="U124" s="43">
        <v>3.26080844740672</v>
      </c>
      <c r="V124" s="43">
        <v>2.0144173267630601</v>
      </c>
      <c r="W124" s="43">
        <v>33.475699784344002</v>
      </c>
      <c r="X124" s="43">
        <v>216.548011314147</v>
      </c>
      <c r="Y124" s="43">
        <v>82.603290024283098</v>
      </c>
      <c r="Z124" s="43">
        <v>106.097413247131</v>
      </c>
      <c r="AA124" s="43">
        <v>0.179015992716207</v>
      </c>
      <c r="AB124" s="43">
        <v>0.13771948988855001</v>
      </c>
      <c r="AC124" s="43">
        <v>0.95086288216539006</v>
      </c>
      <c r="AD124" s="43">
        <v>0.97689387587219301</v>
      </c>
      <c r="AE124" s="43">
        <v>0.64898211536829398</v>
      </c>
      <c r="AF124" s="43">
        <v>1.20898723474744</v>
      </c>
      <c r="AG124" s="43">
        <v>22.864581004074001</v>
      </c>
      <c r="AH124" s="43">
        <v>0.37639357912807903</v>
      </c>
      <c r="AI124" s="43">
        <v>3313.1599496133199</v>
      </c>
      <c r="AJ124" s="43">
        <v>303.18496703706802</v>
      </c>
      <c r="AK124" s="43">
        <f t="shared" si="29"/>
        <v>10.927850354823978</v>
      </c>
      <c r="AL124" s="43">
        <v>5.74285859857416</v>
      </c>
      <c r="AM124" s="43">
        <v>1.5607601154928099</v>
      </c>
      <c r="AN124" s="43">
        <v>1.5045877177236999</v>
      </c>
      <c r="AO124" s="43">
        <v>5.2048920625565001E-2</v>
      </c>
      <c r="AP124" s="43">
        <v>219.24198970338199</v>
      </c>
      <c r="AQ124" s="43">
        <v>20.322675899836401</v>
      </c>
      <c r="AR124" s="43">
        <v>44.783724898032098</v>
      </c>
      <c r="AS124" s="43">
        <v>2267.9478287580901</v>
      </c>
      <c r="AT124" s="43">
        <v>5121.7092498871898</v>
      </c>
      <c r="AU124" s="43">
        <v>488.26107474754502</v>
      </c>
      <c r="AV124" s="43">
        <v>1775.4455059131201</v>
      </c>
      <c r="AW124" s="43">
        <v>213.99768408510599</v>
      </c>
      <c r="AX124" s="43">
        <v>53.161417553052601</v>
      </c>
      <c r="AY124" s="43">
        <v>140.07775633941401</v>
      </c>
      <c r="AZ124" s="43">
        <v>12.860624276587499</v>
      </c>
      <c r="BA124" s="43">
        <v>59.419020945272898</v>
      </c>
      <c r="BB124" s="43">
        <v>9.9147014870150798</v>
      </c>
      <c r="BC124" s="43">
        <v>23.385283704125602</v>
      </c>
      <c r="BD124" s="43">
        <v>2.82471719180062</v>
      </c>
      <c r="BE124" s="43">
        <v>15.629639808890699</v>
      </c>
      <c r="BF124" s="43">
        <v>2.0372175730127702</v>
      </c>
      <c r="BG124" s="43">
        <v>49.684960762953999</v>
      </c>
      <c r="BH124" s="43">
        <v>55.792632398654803</v>
      </c>
      <c r="BI124" s="43">
        <v>6.9678805293525903</v>
      </c>
      <c r="BJ124" s="44">
        <f t="shared" si="15"/>
        <v>9569.4001213421525</v>
      </c>
      <c r="BK124" s="43">
        <f t="shared" si="16"/>
        <v>8355.1537518551213</v>
      </c>
      <c r="BL124" s="43">
        <f t="shared" si="17"/>
        <v>5261.4339951244083</v>
      </c>
      <c r="BM124" s="43">
        <f t="shared" si="18"/>
        <v>3885.0011070308974</v>
      </c>
      <c r="BN124" s="43">
        <f t="shared" si="19"/>
        <v>1445.9302978723379</v>
      </c>
      <c r="BO124" s="43">
        <f t="shared" si="20"/>
        <v>944.25253202580109</v>
      </c>
      <c r="BP124" s="43">
        <f t="shared" si="21"/>
        <v>703.90832331363822</v>
      </c>
      <c r="BQ124" s="43">
        <f t="shared" si="22"/>
        <v>356.24997996087257</v>
      </c>
      <c r="BR124" s="43">
        <f t="shared" si="23"/>
        <v>241.54073554988983</v>
      </c>
      <c r="BS124" s="43">
        <f t="shared" si="24"/>
        <v>181.58793932262051</v>
      </c>
      <c r="BT124" s="43">
        <f t="shared" si="25"/>
        <v>146.158023150785</v>
      </c>
      <c r="BU124" s="43">
        <f t="shared" si="26"/>
        <v>114.36101991095627</v>
      </c>
      <c r="BV124" s="43">
        <f t="shared" si="27"/>
        <v>97.078508129755889</v>
      </c>
      <c r="BW124" s="45">
        <f t="shared" si="28"/>
        <v>82.813722480193903</v>
      </c>
    </row>
    <row r="125" spans="1:75" x14ac:dyDescent="0.25">
      <c r="A125" s="42">
        <v>122</v>
      </c>
      <c r="B125" s="1" t="s">
        <v>354</v>
      </c>
      <c r="C125" s="1" t="s">
        <v>299</v>
      </c>
      <c r="D125" s="43">
        <v>12.204793281785999</v>
      </c>
      <c r="E125" s="43">
        <v>8.3068642411367009</v>
      </c>
      <c r="F125" s="43">
        <v>6.9760211086302899</v>
      </c>
      <c r="G125" s="43">
        <v>117998.192673429</v>
      </c>
      <c r="H125" s="43">
        <v>87.034634022006799</v>
      </c>
      <c r="I125" s="43">
        <v>72.637562048143906</v>
      </c>
      <c r="J125" s="43">
        <v>133241.22771748199</v>
      </c>
      <c r="K125" s="43">
        <v>383624.05539340101</v>
      </c>
      <c r="L125" s="43">
        <v>360020.82851542399</v>
      </c>
      <c r="M125" s="43">
        <v>134045.12297481199</v>
      </c>
      <c r="N125" s="43">
        <v>929.26633620599898</v>
      </c>
      <c r="O125" s="43">
        <v>1374.54038214036</v>
      </c>
      <c r="P125" s="43">
        <v>291.46827858616899</v>
      </c>
      <c r="Q125" s="43">
        <v>120.933965577035</v>
      </c>
      <c r="R125" s="43">
        <v>390586.24193635402</v>
      </c>
      <c r="S125" s="43">
        <v>387403</v>
      </c>
      <c r="T125" s="43">
        <v>2.2271920710216402</v>
      </c>
      <c r="U125" s="43">
        <v>22.035539983765901</v>
      </c>
      <c r="V125" s="43">
        <v>14.154581901661301</v>
      </c>
      <c r="W125" s="43">
        <v>15.2385897740025</v>
      </c>
      <c r="X125" s="43">
        <v>370.83015788673401</v>
      </c>
      <c r="Y125" s="43">
        <v>280.40470858170403</v>
      </c>
      <c r="Z125" s="43">
        <v>217.81527038507599</v>
      </c>
      <c r="AA125" s="43">
        <v>8.9675970024965995E-2</v>
      </c>
      <c r="AB125" s="43">
        <v>0.52087390369096898</v>
      </c>
      <c r="AC125" s="43">
        <v>2.43469870974989</v>
      </c>
      <c r="AD125" s="43">
        <v>3.7284948500958799</v>
      </c>
      <c r="AE125" s="43">
        <v>4.5940178905884803</v>
      </c>
      <c r="AF125" s="43">
        <v>6.7225838614129696</v>
      </c>
      <c r="AG125" s="43">
        <v>34.833915718944802</v>
      </c>
      <c r="AH125" s="43">
        <v>11.967954802809601</v>
      </c>
      <c r="AI125" s="43">
        <v>6876.3641555660397</v>
      </c>
      <c r="AJ125" s="43">
        <v>146.91161249801101</v>
      </c>
      <c r="AK125" s="43">
        <f t="shared" si="29"/>
        <v>46.8061308336612</v>
      </c>
      <c r="AL125" s="43">
        <v>1.38636339590039</v>
      </c>
      <c r="AM125" s="43">
        <v>5.6173671444471003E-2</v>
      </c>
      <c r="AN125" s="43">
        <v>7.0077232423399999E-2</v>
      </c>
      <c r="AO125" s="43">
        <v>-3.2576287925370997E-2</v>
      </c>
      <c r="AP125" s="43">
        <v>226.925973071074</v>
      </c>
      <c r="AQ125" s="43">
        <v>232.452732222647</v>
      </c>
      <c r="AR125" s="43">
        <v>167.96777425548399</v>
      </c>
      <c r="AS125" s="43">
        <v>2759.0707397939</v>
      </c>
      <c r="AT125" s="43">
        <v>4033.4253599983299</v>
      </c>
      <c r="AU125" s="43">
        <v>326.49292396732699</v>
      </c>
      <c r="AV125" s="43">
        <v>1045.37515451224</v>
      </c>
      <c r="AW125" s="43">
        <v>98.8597983381718</v>
      </c>
      <c r="AX125" s="43">
        <v>35.095577169550197</v>
      </c>
      <c r="AY125" s="43">
        <v>60.939289686447999</v>
      </c>
      <c r="AZ125" s="43">
        <v>5.70426318217784</v>
      </c>
      <c r="BA125" s="43">
        <v>26.0254663103597</v>
      </c>
      <c r="BB125" s="43">
        <v>4.7548203699482396</v>
      </c>
      <c r="BC125" s="43">
        <v>10.739936532934401</v>
      </c>
      <c r="BD125" s="43">
        <v>1.27462047270157</v>
      </c>
      <c r="BE125" s="43">
        <v>7.6008368170989398</v>
      </c>
      <c r="BF125" s="43">
        <v>1.0457415826541301</v>
      </c>
      <c r="BG125" s="43">
        <v>54.995571953131098</v>
      </c>
      <c r="BH125" s="43">
        <v>69.311037729113707</v>
      </c>
      <c r="BI125" s="43">
        <v>5.9600628028035896</v>
      </c>
      <c r="BJ125" s="44">
        <f t="shared" si="15"/>
        <v>11641.648691113503</v>
      </c>
      <c r="BK125" s="43">
        <f t="shared" si="16"/>
        <v>6579.8129853153832</v>
      </c>
      <c r="BL125" s="43">
        <f t="shared" si="17"/>
        <v>3518.2427151651618</v>
      </c>
      <c r="BM125" s="43">
        <f t="shared" si="18"/>
        <v>2287.4729858035885</v>
      </c>
      <c r="BN125" s="43">
        <f t="shared" si="19"/>
        <v>667.97161039305274</v>
      </c>
      <c r="BO125" s="43">
        <f t="shared" si="20"/>
        <v>623.36726766518996</v>
      </c>
      <c r="BP125" s="43">
        <f t="shared" si="21"/>
        <v>306.2275863640603</v>
      </c>
      <c r="BQ125" s="43">
        <f t="shared" si="22"/>
        <v>158.01283053124212</v>
      </c>
      <c r="BR125" s="43">
        <f t="shared" si="23"/>
        <v>105.79457849739715</v>
      </c>
      <c r="BS125" s="43">
        <f t="shared" si="24"/>
        <v>87.084622160224171</v>
      </c>
      <c r="BT125" s="43">
        <f t="shared" si="25"/>
        <v>67.124603330840003</v>
      </c>
      <c r="BU125" s="43">
        <f t="shared" si="26"/>
        <v>51.604067720711335</v>
      </c>
      <c r="BV125" s="43">
        <f t="shared" si="27"/>
        <v>47.210166565831926</v>
      </c>
      <c r="BW125" s="45">
        <f t="shared" si="28"/>
        <v>42.509820433094717</v>
      </c>
    </row>
    <row r="126" spans="1:75" x14ac:dyDescent="0.25">
      <c r="A126" s="42">
        <v>123</v>
      </c>
      <c r="B126" s="1" t="s">
        <v>355</v>
      </c>
      <c r="C126" s="1" t="s">
        <v>356</v>
      </c>
      <c r="D126" s="43">
        <v>2.59317072615818</v>
      </c>
      <c r="E126" s="43">
        <v>1.10239168199796</v>
      </c>
      <c r="F126" s="43">
        <v>1.2299147111855</v>
      </c>
      <c r="G126" s="43">
        <v>564.77161474269099</v>
      </c>
      <c r="H126" s="43">
        <v>53.142185248011103</v>
      </c>
      <c r="I126" s="43">
        <v>47.576685157434198</v>
      </c>
      <c r="J126" s="43">
        <v>358.38039867734102</v>
      </c>
      <c r="K126" s="43">
        <v>1894.1485142425199</v>
      </c>
      <c r="L126" s="43">
        <v>2018.3497087062301</v>
      </c>
      <c r="M126" s="43">
        <v>169491.5634016</v>
      </c>
      <c r="N126" s="43">
        <v>476.58106810294402</v>
      </c>
      <c r="O126" s="43">
        <v>469.42127399431303</v>
      </c>
      <c r="P126" s="43">
        <v>128.020394885797</v>
      </c>
      <c r="Q126" s="43">
        <v>15.1235809466442</v>
      </c>
      <c r="R126" s="43">
        <v>390897.10515547299</v>
      </c>
      <c r="S126" s="43">
        <v>389204</v>
      </c>
      <c r="T126" s="43">
        <v>0.53577884240681395</v>
      </c>
      <c r="U126" s="43">
        <v>2.5724551275636598</v>
      </c>
      <c r="V126" s="43">
        <v>1.3452357282799501</v>
      </c>
      <c r="W126" s="43">
        <v>15.3007739584036</v>
      </c>
      <c r="X126" s="43">
        <v>227.08543155445099</v>
      </c>
      <c r="Y126" s="43">
        <v>50.070016231148799</v>
      </c>
      <c r="Z126" s="43">
        <v>56.910634351277501</v>
      </c>
      <c r="AA126" s="43">
        <v>0.51243536468962703</v>
      </c>
      <c r="AB126" s="43">
        <v>0.35138441308996898</v>
      </c>
      <c r="AC126" s="43">
        <v>4.2661204076303996</v>
      </c>
      <c r="AD126" s="43">
        <v>4.2420755510580204</v>
      </c>
      <c r="AE126" s="43">
        <v>0.83939579647999196</v>
      </c>
      <c r="AF126" s="43">
        <v>1.27885891112322</v>
      </c>
      <c r="AG126" s="43">
        <v>29.8856896729067</v>
      </c>
      <c r="AH126" s="43">
        <v>0.51304530399293502</v>
      </c>
      <c r="AI126" s="43">
        <v>949.40622337008995</v>
      </c>
      <c r="AJ126" s="43">
        <v>209.05296348289301</v>
      </c>
      <c r="AK126" s="43">
        <f t="shared" si="29"/>
        <v>4.5414626396711224</v>
      </c>
      <c r="AL126" s="43">
        <v>0.69518401392402596</v>
      </c>
      <c r="AM126" s="43">
        <v>0.63645515953474796</v>
      </c>
      <c r="AN126" s="43">
        <v>0.72760452465489001</v>
      </c>
      <c r="AO126" s="43">
        <v>3.0564346414274E-2</v>
      </c>
      <c r="AP126" s="43">
        <v>48.2573868532563</v>
      </c>
      <c r="AQ126" s="43">
        <v>7.1174124955730003</v>
      </c>
      <c r="AR126" s="43">
        <v>14.195869061335801</v>
      </c>
      <c r="AS126" s="43">
        <v>1065.3843343347501</v>
      </c>
      <c r="AT126" s="43">
        <v>1640.27478434053</v>
      </c>
      <c r="AU126" s="43">
        <v>148.60051002197201</v>
      </c>
      <c r="AV126" s="43">
        <v>582.45499668562502</v>
      </c>
      <c r="AW126" s="43">
        <v>85.654012941885995</v>
      </c>
      <c r="AX126" s="43">
        <v>17.6987138627265</v>
      </c>
      <c r="AY126" s="43">
        <v>65.398374992705598</v>
      </c>
      <c r="AZ126" s="43">
        <v>7.0042053189003601</v>
      </c>
      <c r="BA126" s="43">
        <v>38.454841256068399</v>
      </c>
      <c r="BB126" s="43">
        <v>7.3913311524630796</v>
      </c>
      <c r="BC126" s="43">
        <v>20.324042240800601</v>
      </c>
      <c r="BD126" s="43">
        <v>2.6841479930405701</v>
      </c>
      <c r="BE126" s="43">
        <v>17.679103235593999</v>
      </c>
      <c r="BF126" s="43">
        <v>3.0715234534658</v>
      </c>
      <c r="BG126" s="43">
        <v>8.8937619639571395</v>
      </c>
      <c r="BH126" s="43">
        <v>19.0136940911169</v>
      </c>
      <c r="BI126" s="43">
        <v>4.73074868839615</v>
      </c>
      <c r="BJ126" s="44">
        <f t="shared" si="15"/>
        <v>4495.2925499356543</v>
      </c>
      <c r="BK126" s="43">
        <f t="shared" si="16"/>
        <v>2675.8153088752529</v>
      </c>
      <c r="BL126" s="43">
        <f t="shared" si="17"/>
        <v>1601.2985993746986</v>
      </c>
      <c r="BM126" s="43">
        <f t="shared" si="18"/>
        <v>1274.5185923099016</v>
      </c>
      <c r="BN126" s="43">
        <f t="shared" si="19"/>
        <v>578.74333068841895</v>
      </c>
      <c r="BO126" s="43">
        <f t="shared" si="20"/>
        <v>314.36436701112785</v>
      </c>
      <c r="BP126" s="43">
        <f t="shared" si="21"/>
        <v>328.63505021460099</v>
      </c>
      <c r="BQ126" s="43">
        <f t="shared" si="22"/>
        <v>194.02230800278005</v>
      </c>
      <c r="BR126" s="43">
        <f t="shared" si="23"/>
        <v>156.32049291084715</v>
      </c>
      <c r="BS126" s="43">
        <f t="shared" si="24"/>
        <v>135.37236542972673</v>
      </c>
      <c r="BT126" s="43">
        <f t="shared" si="25"/>
        <v>127.02526400500375</v>
      </c>
      <c r="BU126" s="43">
        <f t="shared" si="26"/>
        <v>108.66995923241174</v>
      </c>
      <c r="BV126" s="43">
        <f t="shared" si="27"/>
        <v>109.80809463101862</v>
      </c>
      <c r="BW126" s="45">
        <f t="shared" si="28"/>
        <v>124.85867697015448</v>
      </c>
    </row>
    <row r="127" spans="1:75" x14ac:dyDescent="0.25">
      <c r="A127" s="42">
        <v>124</v>
      </c>
      <c r="B127" s="1" t="s">
        <v>357</v>
      </c>
      <c r="C127" s="1" t="s">
        <v>356</v>
      </c>
      <c r="D127" s="43">
        <v>3.6830359496534002</v>
      </c>
      <c r="E127" s="43">
        <v>0.60267947894684804</v>
      </c>
      <c r="F127" s="43">
        <v>0.89652692373559195</v>
      </c>
      <c r="G127" s="43">
        <v>676.91299106978897</v>
      </c>
      <c r="H127" s="43">
        <v>97.628709017447804</v>
      </c>
      <c r="I127" s="43">
        <v>105.18269579171699</v>
      </c>
      <c r="J127" s="43">
        <v>415.37684278203398</v>
      </c>
      <c r="K127" s="43">
        <v>1524.5270183914199</v>
      </c>
      <c r="L127" s="43">
        <v>2128.67901642791</v>
      </c>
      <c r="M127" s="43">
        <v>160703.70328826</v>
      </c>
      <c r="N127" s="43">
        <v>541.659334794232</v>
      </c>
      <c r="O127" s="43">
        <v>588.04410106523005</v>
      </c>
      <c r="P127" s="43">
        <v>115.02224277943699</v>
      </c>
      <c r="Q127" s="43">
        <v>2.7008141722686898</v>
      </c>
      <c r="R127" s="43">
        <v>379757.48487685801</v>
      </c>
      <c r="S127" s="43">
        <v>389204</v>
      </c>
      <c r="T127" s="43">
        <v>0.54882458998374395</v>
      </c>
      <c r="U127" s="43">
        <v>2.54769875650025</v>
      </c>
      <c r="V127" s="43">
        <v>2.78792650290662</v>
      </c>
      <c r="W127" s="43">
        <v>21.454152769927099</v>
      </c>
      <c r="X127" s="43">
        <v>229.25214588933201</v>
      </c>
      <c r="Y127" s="43">
        <v>97.474672682317106</v>
      </c>
      <c r="Z127" s="43">
        <v>93.747123262056604</v>
      </c>
      <c r="AA127" s="43">
        <v>0.27933824921357697</v>
      </c>
      <c r="AB127" s="43">
        <v>0.37375969452386998</v>
      </c>
      <c r="AC127" s="43">
        <v>5.3595205277119602</v>
      </c>
      <c r="AD127" s="43">
        <v>3.6614225372359601</v>
      </c>
      <c r="AE127" s="43">
        <v>0.99035812701736403</v>
      </c>
      <c r="AF127" s="43">
        <v>1.2829274423888499</v>
      </c>
      <c r="AG127" s="43">
        <v>15.4832775155687</v>
      </c>
      <c r="AH127" s="43">
        <v>-2.6526729144886001E-2</v>
      </c>
      <c r="AI127" s="43">
        <v>922.75642277679401</v>
      </c>
      <c r="AJ127" s="43">
        <v>171.22173341942599</v>
      </c>
      <c r="AK127" s="43">
        <f t="shared" si="29"/>
        <v>5.3892482242099682</v>
      </c>
      <c r="AL127" s="43">
        <v>0.63613409861924897</v>
      </c>
      <c r="AM127" s="43">
        <v>0.102965443515679</v>
      </c>
      <c r="AN127" s="43">
        <v>6.7036265507150004E-3</v>
      </c>
      <c r="AO127" s="43">
        <v>2.2135836591601999E-2</v>
      </c>
      <c r="AP127" s="43">
        <v>42.343435610718799</v>
      </c>
      <c r="AQ127" s="43">
        <v>2.0829408511546199</v>
      </c>
      <c r="AR127" s="43">
        <v>9.0095751240054405</v>
      </c>
      <c r="AS127" s="43">
        <v>1138.3578176169101</v>
      </c>
      <c r="AT127" s="43">
        <v>1588.2333453981601</v>
      </c>
      <c r="AU127" s="43">
        <v>146.73686284169301</v>
      </c>
      <c r="AV127" s="43">
        <v>543.92849319952404</v>
      </c>
      <c r="AW127" s="43">
        <v>70.410335609665907</v>
      </c>
      <c r="AX127" s="43">
        <v>21.815045736058899</v>
      </c>
      <c r="AY127" s="43">
        <v>50.679468976598798</v>
      </c>
      <c r="AZ127" s="43">
        <v>5.5444582463262799</v>
      </c>
      <c r="BA127" s="43">
        <v>29.3028407134899</v>
      </c>
      <c r="BB127" s="43">
        <v>5.9036472229863204</v>
      </c>
      <c r="BC127" s="43">
        <v>16.186221358492801</v>
      </c>
      <c r="BD127" s="43">
        <v>2.1932897184866</v>
      </c>
      <c r="BE127" s="43">
        <v>14.979396783454099</v>
      </c>
      <c r="BF127" s="43">
        <v>2.5980421974968499</v>
      </c>
      <c r="BG127" s="43">
        <v>11.6811918093084</v>
      </c>
      <c r="BH127" s="43">
        <v>32.769427546560202</v>
      </c>
      <c r="BI127" s="43">
        <v>11.784207387772399</v>
      </c>
      <c r="BJ127" s="44">
        <f t="shared" si="15"/>
        <v>4803.1975426873842</v>
      </c>
      <c r="BK127" s="43">
        <f t="shared" si="16"/>
        <v>2590.9189973868843</v>
      </c>
      <c r="BL127" s="43">
        <f t="shared" si="17"/>
        <v>1581.2161944147954</v>
      </c>
      <c r="BM127" s="43">
        <f t="shared" si="18"/>
        <v>1190.2155212243415</v>
      </c>
      <c r="BN127" s="43">
        <f t="shared" si="19"/>
        <v>475.74551087612099</v>
      </c>
      <c r="BO127" s="43">
        <f t="shared" si="20"/>
        <v>387.4786098767122</v>
      </c>
      <c r="BP127" s="43">
        <f t="shared" si="21"/>
        <v>254.67069837486832</v>
      </c>
      <c r="BQ127" s="43">
        <f t="shared" si="22"/>
        <v>153.58610100626814</v>
      </c>
      <c r="BR127" s="43">
        <f t="shared" si="23"/>
        <v>119.11723867272318</v>
      </c>
      <c r="BS127" s="43">
        <f t="shared" si="24"/>
        <v>108.12540701440146</v>
      </c>
      <c r="BT127" s="43">
        <f t="shared" si="25"/>
        <v>101.16388349058001</v>
      </c>
      <c r="BU127" s="43">
        <f t="shared" si="26"/>
        <v>88.797154594599192</v>
      </c>
      <c r="BV127" s="43">
        <f t="shared" si="27"/>
        <v>93.03973157424906</v>
      </c>
      <c r="BW127" s="45">
        <f t="shared" si="28"/>
        <v>105.61147144296137</v>
      </c>
    </row>
    <row r="128" spans="1:75" x14ac:dyDescent="0.25">
      <c r="A128" s="42">
        <v>125</v>
      </c>
      <c r="B128" s="1" t="s">
        <v>358</v>
      </c>
      <c r="C128" s="1" t="s">
        <v>356</v>
      </c>
      <c r="D128" s="43">
        <v>3.0646413630525902</v>
      </c>
      <c r="E128" s="43">
        <v>-2.6069863439189098</v>
      </c>
      <c r="F128" s="43">
        <v>1.5264964198179301</v>
      </c>
      <c r="G128" s="43">
        <v>1562.5509288634</v>
      </c>
      <c r="H128" s="43">
        <v>85.668999165419194</v>
      </c>
      <c r="I128" s="43">
        <v>109.28572803923301</v>
      </c>
      <c r="J128" s="43">
        <v>2152.34617416232</v>
      </c>
      <c r="K128" s="43">
        <v>12507.032424123299</v>
      </c>
      <c r="L128" s="43">
        <v>12706.308105095</v>
      </c>
      <c r="M128" s="43">
        <v>125425.919819192</v>
      </c>
      <c r="N128" s="43">
        <v>832.72565458530198</v>
      </c>
      <c r="O128" s="43">
        <v>959.20771322952896</v>
      </c>
      <c r="P128" s="43">
        <v>-6.9870320222083402</v>
      </c>
      <c r="Q128" s="43">
        <v>2429.02821673264</v>
      </c>
      <c r="R128" s="43">
        <v>391997.63286145497</v>
      </c>
      <c r="S128" s="43">
        <v>389204</v>
      </c>
      <c r="T128" s="43">
        <v>3.9533378593676698</v>
      </c>
      <c r="U128" s="43">
        <v>25.775965998163301</v>
      </c>
      <c r="V128" s="43">
        <v>1.76626037837024</v>
      </c>
      <c r="W128" s="43">
        <v>18.364348366224199</v>
      </c>
      <c r="X128" s="43">
        <v>380.47911340654002</v>
      </c>
      <c r="Y128" s="43">
        <v>485.574059553979</v>
      </c>
      <c r="Z128" s="43">
        <v>1185.3587086683301</v>
      </c>
      <c r="AA128" s="43">
        <v>0.25520175200399398</v>
      </c>
      <c r="AB128" s="43">
        <v>7.6063692587802004E-2</v>
      </c>
      <c r="AC128" s="43">
        <v>8.0724274904392992</v>
      </c>
      <c r="AD128" s="43">
        <v>13.015129746752899</v>
      </c>
      <c r="AE128" s="43">
        <v>4.7042127371486799</v>
      </c>
      <c r="AF128" s="43">
        <v>4.4218430410769498</v>
      </c>
      <c r="AG128" s="43">
        <v>4.8074143372591696</v>
      </c>
      <c r="AH128" s="43">
        <v>9.3236770682640397</v>
      </c>
      <c r="AI128" s="43">
        <v>986.00337964157598</v>
      </c>
      <c r="AJ128" s="43">
        <v>110.688983119358</v>
      </c>
      <c r="AK128" s="43">
        <f t="shared" si="29"/>
        <v>8.9078727787963334</v>
      </c>
      <c r="AL128" s="43">
        <v>0.23928313037586099</v>
      </c>
      <c r="AM128" s="43">
        <v>40.717130412065998</v>
      </c>
      <c r="AN128" s="43">
        <v>46.289413312811398</v>
      </c>
      <c r="AO128" s="43">
        <v>0.14598288368311299</v>
      </c>
      <c r="AP128" s="43">
        <v>108.356054416565</v>
      </c>
      <c r="AQ128" s="43">
        <v>74.691072580471001</v>
      </c>
      <c r="AR128" s="43">
        <v>79.984616951507107</v>
      </c>
      <c r="AS128" s="43">
        <v>993.64390571368995</v>
      </c>
      <c r="AT128" s="43">
        <v>1278.9033340154799</v>
      </c>
      <c r="AU128" s="43">
        <v>101.85860310274499</v>
      </c>
      <c r="AV128" s="43">
        <v>384.77708622642501</v>
      </c>
      <c r="AW128" s="43">
        <v>42.328960481002902</v>
      </c>
      <c r="AX128" s="43">
        <v>13.0640309642275</v>
      </c>
      <c r="AY128" s="43">
        <v>33.817275858494902</v>
      </c>
      <c r="AZ128" s="43">
        <v>2.5991555074092001</v>
      </c>
      <c r="BA128" s="43">
        <v>18.679716395680899</v>
      </c>
      <c r="BB128" s="43">
        <v>3.5676165271525901</v>
      </c>
      <c r="BC128" s="43">
        <v>9.5113438103098904</v>
      </c>
      <c r="BD128" s="43">
        <v>1.45135672275105</v>
      </c>
      <c r="BE128" s="43">
        <v>10.1125773961117</v>
      </c>
      <c r="BF128" s="43">
        <v>1.2900461994258401</v>
      </c>
      <c r="BG128" s="43">
        <v>7.0003203711671498</v>
      </c>
      <c r="BH128" s="43">
        <v>10.576063503074201</v>
      </c>
      <c r="BI128" s="43">
        <v>1.6639233029293901</v>
      </c>
      <c r="BJ128" s="44">
        <f t="shared" si="15"/>
        <v>4192.5903194670464</v>
      </c>
      <c r="BK128" s="43">
        <f t="shared" si="16"/>
        <v>2086.3023393400977</v>
      </c>
      <c r="BL128" s="43">
        <f t="shared" si="17"/>
        <v>1097.6142575726833</v>
      </c>
      <c r="BM128" s="43">
        <f t="shared" si="18"/>
        <v>841.96298955454051</v>
      </c>
      <c r="BN128" s="43">
        <f t="shared" si="19"/>
        <v>286.00648973650613</v>
      </c>
      <c r="BO128" s="43">
        <f t="shared" si="20"/>
        <v>232.04317876070158</v>
      </c>
      <c r="BP128" s="43">
        <f t="shared" si="21"/>
        <v>169.93605959042662</v>
      </c>
      <c r="BQ128" s="43">
        <f t="shared" si="22"/>
        <v>71.998767518260394</v>
      </c>
      <c r="BR128" s="43">
        <f t="shared" si="23"/>
        <v>75.93380648650772</v>
      </c>
      <c r="BS128" s="43">
        <f t="shared" si="24"/>
        <v>65.34096203576172</v>
      </c>
      <c r="BT128" s="43">
        <f t="shared" si="25"/>
        <v>59.445898814436816</v>
      </c>
      <c r="BU128" s="43">
        <f t="shared" si="26"/>
        <v>58.759381487896761</v>
      </c>
      <c r="BV128" s="43">
        <f t="shared" si="27"/>
        <v>62.811039727401862</v>
      </c>
      <c r="BW128" s="45">
        <f t="shared" si="28"/>
        <v>52.440902415684555</v>
      </c>
    </row>
    <row r="129" spans="1:75" x14ac:dyDescent="0.25">
      <c r="A129" s="42">
        <v>126</v>
      </c>
      <c r="B129" s="1" t="s">
        <v>359</v>
      </c>
      <c r="C129" s="1" t="s">
        <v>356</v>
      </c>
      <c r="D129" s="43">
        <v>6.8451897056581001E-2</v>
      </c>
      <c r="E129" s="43">
        <v>-2.9667839023089799</v>
      </c>
      <c r="F129" s="43">
        <v>-4.5058142416625202</v>
      </c>
      <c r="G129" s="43">
        <v>2050.2847289576098</v>
      </c>
      <c r="H129" s="43">
        <v>1965.22497916064</v>
      </c>
      <c r="I129" s="43">
        <v>2581.7763397015301</v>
      </c>
      <c r="J129" s="43">
        <v>4400.96923663702</v>
      </c>
      <c r="K129" s="43">
        <v>19774.3008032736</v>
      </c>
      <c r="L129" s="43">
        <v>11921.303885031501</v>
      </c>
      <c r="M129" s="43">
        <v>137412.97079637001</v>
      </c>
      <c r="N129" s="43">
        <v>2828.99430262132</v>
      </c>
      <c r="O129" s="43">
        <v>409.46765325526502</v>
      </c>
      <c r="P129" s="43">
        <v>362.46278622127301</v>
      </c>
      <c r="Q129" s="43">
        <v>1731.4215039717899</v>
      </c>
      <c r="R129" s="43">
        <v>334604.47543520201</v>
      </c>
      <c r="S129" s="43">
        <v>389204</v>
      </c>
      <c r="T129" s="43">
        <v>2.2718393724545201</v>
      </c>
      <c r="U129" s="43">
        <v>339.77547193869901</v>
      </c>
      <c r="V129" s="43">
        <v>329.72518878994799</v>
      </c>
      <c r="W129" s="43">
        <v>26.030852798103702</v>
      </c>
      <c r="X129" s="43">
        <v>430.28703651459398</v>
      </c>
      <c r="Y129" s="43">
        <v>2569.2885498452601</v>
      </c>
      <c r="Z129" s="43">
        <v>2814.83305538996</v>
      </c>
      <c r="AA129" s="43">
        <v>4.4250592955074701</v>
      </c>
      <c r="AB129" s="43">
        <v>14.5231344403745</v>
      </c>
      <c r="AC129" s="43">
        <v>17.858052970311199</v>
      </c>
      <c r="AD129" s="43">
        <v>70.837625166820203</v>
      </c>
      <c r="AE129" s="43">
        <v>18.733135025508801</v>
      </c>
      <c r="AF129" s="43">
        <v>34.357400633489803</v>
      </c>
      <c r="AG129" s="43">
        <v>4.9217369572218397</v>
      </c>
      <c r="AH129" s="43">
        <v>-4.6325874504632196</v>
      </c>
      <c r="AI129" s="43">
        <v>925.14887914774897</v>
      </c>
      <c r="AJ129" s="43">
        <v>72.780371278522196</v>
      </c>
      <c r="AK129" s="43">
        <f t="shared" si="29"/>
        <v>12.711516345627167</v>
      </c>
      <c r="AL129" s="43">
        <v>1.4950737492094299</v>
      </c>
      <c r="AM129" s="43">
        <v>0.84580943508835804</v>
      </c>
      <c r="AN129" s="43">
        <v>1.10937835488841</v>
      </c>
      <c r="AO129" s="43">
        <v>-3.9811299218397003E-2</v>
      </c>
      <c r="AP129" s="43">
        <v>55.884224518444398</v>
      </c>
      <c r="AQ129" s="43">
        <v>56.670080240533203</v>
      </c>
      <c r="AR129" s="43">
        <v>129.42605340237799</v>
      </c>
      <c r="AS129" s="43">
        <v>517.39770074939804</v>
      </c>
      <c r="AT129" s="43">
        <v>750.08400130245502</v>
      </c>
      <c r="AU129" s="43">
        <v>58.4709033050584</v>
      </c>
      <c r="AV129" s="43">
        <v>271.76703299590798</v>
      </c>
      <c r="AW129" s="43">
        <v>28.824522537171401</v>
      </c>
      <c r="AX129" s="43">
        <v>8.0872951640413593</v>
      </c>
      <c r="AY129" s="43">
        <v>28.757639596154601</v>
      </c>
      <c r="AZ129" s="43">
        <v>2.6271788274638199</v>
      </c>
      <c r="BA129" s="43">
        <v>10.5553443354809</v>
      </c>
      <c r="BB129" s="43">
        <v>2.8946125930224</v>
      </c>
      <c r="BC129" s="43">
        <v>7.5913600052266501</v>
      </c>
      <c r="BD129" s="43">
        <v>0.80032971168733402</v>
      </c>
      <c r="BE129" s="43">
        <v>3.87715843687169</v>
      </c>
      <c r="BF129" s="43">
        <v>1.1357139656803501</v>
      </c>
      <c r="BG129" s="43">
        <v>7.7847892236543901</v>
      </c>
      <c r="BH129" s="43">
        <v>7.09838425677333</v>
      </c>
      <c r="BI129" s="43">
        <v>2.53479907151607</v>
      </c>
      <c r="BJ129" s="44">
        <f t="shared" si="15"/>
        <v>2183.1126613898655</v>
      </c>
      <c r="BK129" s="43">
        <f t="shared" si="16"/>
        <v>1223.628060852292</v>
      </c>
      <c r="BL129" s="43">
        <f t="shared" si="17"/>
        <v>630.07438906312939</v>
      </c>
      <c r="BM129" s="43">
        <f t="shared" si="18"/>
        <v>594.67622099761047</v>
      </c>
      <c r="BN129" s="43">
        <f t="shared" si="19"/>
        <v>194.76028741332027</v>
      </c>
      <c r="BO129" s="43">
        <f t="shared" si="20"/>
        <v>143.6464505158323</v>
      </c>
      <c r="BP129" s="43">
        <f t="shared" si="21"/>
        <v>144.51075173947035</v>
      </c>
      <c r="BQ129" s="43">
        <f t="shared" si="22"/>
        <v>72.775036771850964</v>
      </c>
      <c r="BR129" s="43">
        <f t="shared" si="23"/>
        <v>42.907903802767883</v>
      </c>
      <c r="BS129" s="43">
        <f t="shared" si="24"/>
        <v>53.014882656087913</v>
      </c>
      <c r="BT129" s="43">
        <f t="shared" si="25"/>
        <v>47.446000032666561</v>
      </c>
      <c r="BU129" s="43">
        <f t="shared" si="26"/>
        <v>32.402012618920409</v>
      </c>
      <c r="BV129" s="43">
        <f t="shared" si="27"/>
        <v>24.081729421563292</v>
      </c>
      <c r="BW129" s="45">
        <f t="shared" si="28"/>
        <v>46.167234377250004</v>
      </c>
    </row>
    <row r="130" spans="1:75" x14ac:dyDescent="0.25">
      <c r="A130" s="42">
        <v>127</v>
      </c>
      <c r="B130" s="1" t="s">
        <v>360</v>
      </c>
      <c r="C130" s="1" t="s">
        <v>356</v>
      </c>
      <c r="D130" s="43">
        <v>2.5192759335192099</v>
      </c>
      <c r="E130" s="43">
        <v>1.5387788995985701</v>
      </c>
      <c r="F130" s="43">
        <v>0.45630944515941502</v>
      </c>
      <c r="G130" s="43">
        <v>696.15565955091699</v>
      </c>
      <c r="H130" s="43">
        <v>154.836573175007</v>
      </c>
      <c r="I130" s="43">
        <v>138.811084447941</v>
      </c>
      <c r="J130" s="43">
        <v>368.42116838027198</v>
      </c>
      <c r="K130" s="43">
        <v>2022.8853296631701</v>
      </c>
      <c r="L130" s="43">
        <v>2062.7515040210201</v>
      </c>
      <c r="M130" s="43">
        <v>172158.43499445601</v>
      </c>
      <c r="N130" s="43">
        <v>583.55788620943201</v>
      </c>
      <c r="O130" s="43">
        <v>432.13939014463898</v>
      </c>
      <c r="P130" s="43">
        <v>120.428728468633</v>
      </c>
      <c r="Q130" s="43">
        <v>3.7479547503256301</v>
      </c>
      <c r="R130" s="43">
        <v>395053.33691420499</v>
      </c>
      <c r="S130" s="43">
        <v>389204</v>
      </c>
      <c r="T130" s="43">
        <v>0.44294026752707799</v>
      </c>
      <c r="U130" s="43">
        <v>23.312512022319801</v>
      </c>
      <c r="V130" s="43">
        <v>0.94699132047498003</v>
      </c>
      <c r="W130" s="43">
        <v>13.6745550002121</v>
      </c>
      <c r="X130" s="43">
        <v>276.44677921403797</v>
      </c>
      <c r="Y130" s="43">
        <v>70.988099709746393</v>
      </c>
      <c r="Z130" s="43">
        <v>82.308178514088397</v>
      </c>
      <c r="AA130" s="43">
        <v>0.27978065818847297</v>
      </c>
      <c r="AB130" s="43">
        <v>0.51111621990860001</v>
      </c>
      <c r="AC130" s="43">
        <v>5.5027006873197104</v>
      </c>
      <c r="AD130" s="43">
        <v>2.6925818978407401</v>
      </c>
      <c r="AE130" s="43">
        <v>1.1291399936625299</v>
      </c>
      <c r="AF130" s="43">
        <v>2.9725728130046201</v>
      </c>
      <c r="AG130" s="43">
        <v>17.467667766275799</v>
      </c>
      <c r="AH130" s="43">
        <v>8.6902344484189997E-3</v>
      </c>
      <c r="AI130" s="43">
        <v>876.64899655399699</v>
      </c>
      <c r="AJ130" s="43">
        <v>110.180844860506</v>
      </c>
      <c r="AK130" s="43">
        <f t="shared" si="29"/>
        <v>7.9564555677883471</v>
      </c>
      <c r="AL130" s="43">
        <v>0.256989474421847</v>
      </c>
      <c r="AM130" s="43">
        <v>8.1091672850920897</v>
      </c>
      <c r="AN130" s="43">
        <v>7.4977607577920002</v>
      </c>
      <c r="AO130" s="43">
        <v>5.2369318133269997E-2</v>
      </c>
      <c r="AP130" s="43">
        <v>32.680935787570697</v>
      </c>
      <c r="AQ130" s="43">
        <v>1.1754966000865601</v>
      </c>
      <c r="AR130" s="43">
        <v>6.5309036265782296</v>
      </c>
      <c r="AS130" s="43">
        <v>783.61593493076998</v>
      </c>
      <c r="AT130" s="43">
        <v>1165.1584121733999</v>
      </c>
      <c r="AU130" s="43">
        <v>105.06290914391199</v>
      </c>
      <c r="AV130" s="43">
        <v>398.36985423833198</v>
      </c>
      <c r="AW130" s="43">
        <v>51.860666563187003</v>
      </c>
      <c r="AX130" s="43">
        <v>8.7813224884083798</v>
      </c>
      <c r="AY130" s="43">
        <v>37.252231672920601</v>
      </c>
      <c r="AZ130" s="43">
        <v>3.6871364038259302</v>
      </c>
      <c r="BA130" s="43">
        <v>19.6419648463012</v>
      </c>
      <c r="BB130" s="43">
        <v>3.8501279832981998</v>
      </c>
      <c r="BC130" s="43">
        <v>9.9594210612743996</v>
      </c>
      <c r="BD130" s="43">
        <v>1.4100751820396</v>
      </c>
      <c r="BE130" s="43">
        <v>8.8013941691854498</v>
      </c>
      <c r="BF130" s="43">
        <v>1.6398811992110101</v>
      </c>
      <c r="BG130" s="43">
        <v>7.3340982433921402</v>
      </c>
      <c r="BH130" s="43">
        <v>14.347276898289801</v>
      </c>
      <c r="BI130" s="43">
        <v>6.0807625152840501</v>
      </c>
      <c r="BJ130" s="44">
        <f t="shared" si="15"/>
        <v>3306.3963499188608</v>
      </c>
      <c r="BK130" s="43">
        <f t="shared" si="16"/>
        <v>1900.7478175748777</v>
      </c>
      <c r="BL130" s="43">
        <f t="shared" si="17"/>
        <v>1132.1434174990518</v>
      </c>
      <c r="BM130" s="43">
        <f t="shared" si="18"/>
        <v>871.70646441648137</v>
      </c>
      <c r="BN130" s="43">
        <f t="shared" si="19"/>
        <v>350.40990921072301</v>
      </c>
      <c r="BO130" s="43">
        <f t="shared" si="20"/>
        <v>155.97375645485576</v>
      </c>
      <c r="BP130" s="43">
        <f t="shared" si="21"/>
        <v>187.19714408502813</v>
      </c>
      <c r="BQ130" s="43">
        <f t="shared" si="22"/>
        <v>102.13674248825292</v>
      </c>
      <c r="BR130" s="43">
        <f t="shared" si="23"/>
        <v>79.845385554069921</v>
      </c>
      <c r="BS130" s="43">
        <f t="shared" si="24"/>
        <v>70.515164529271061</v>
      </c>
      <c r="BT130" s="43">
        <f t="shared" si="25"/>
        <v>62.246381632964997</v>
      </c>
      <c r="BU130" s="43">
        <f t="shared" si="26"/>
        <v>57.088064050186233</v>
      </c>
      <c r="BV130" s="43">
        <f t="shared" si="27"/>
        <v>54.667044529102171</v>
      </c>
      <c r="BW130" s="45">
        <f t="shared" si="28"/>
        <v>66.661837366301228</v>
      </c>
    </row>
    <row r="131" spans="1:75" x14ac:dyDescent="0.25">
      <c r="A131" s="42">
        <v>128</v>
      </c>
      <c r="B131" s="1" t="s">
        <v>361</v>
      </c>
      <c r="C131" s="1" t="s">
        <v>356</v>
      </c>
      <c r="D131" s="43">
        <v>4.19022831224457</v>
      </c>
      <c r="E131" s="43">
        <v>1.70002195540418</v>
      </c>
      <c r="F131" s="43">
        <v>0.49576333655121901</v>
      </c>
      <c r="G131" s="43">
        <v>1202.28782248782</v>
      </c>
      <c r="H131" s="43">
        <v>49.450925173208397</v>
      </c>
      <c r="I131" s="43">
        <v>51.479688446520299</v>
      </c>
      <c r="J131" s="43">
        <v>1067.93858157776</v>
      </c>
      <c r="K131" s="43">
        <v>2830.0704604193602</v>
      </c>
      <c r="L131" s="43">
        <v>3592.8302812423699</v>
      </c>
      <c r="M131" s="43">
        <v>170532.988843926</v>
      </c>
      <c r="N131" s="43">
        <v>245.81586418880201</v>
      </c>
      <c r="O131" s="43">
        <v>659.83136450612096</v>
      </c>
      <c r="P131" s="43">
        <v>219.10241038922399</v>
      </c>
      <c r="Q131" s="43">
        <v>22.581652136008302</v>
      </c>
      <c r="R131" s="43">
        <v>391058.39078365598</v>
      </c>
      <c r="S131" s="43">
        <v>389204</v>
      </c>
      <c r="T131" s="43">
        <v>0.50943047939028097</v>
      </c>
      <c r="U131" s="43">
        <v>1.06227492725698</v>
      </c>
      <c r="V131" s="43">
        <v>1.4961639013732599</v>
      </c>
      <c r="W131" s="43">
        <v>16.1737267986558</v>
      </c>
      <c r="X131" s="43">
        <v>239.868709980918</v>
      </c>
      <c r="Y131" s="43">
        <v>81.348443460725207</v>
      </c>
      <c r="Z131" s="43">
        <v>70.298651857648295</v>
      </c>
      <c r="AA131" s="43">
        <v>0.136174125755845</v>
      </c>
      <c r="AB131" s="43">
        <v>1.39490639014147</v>
      </c>
      <c r="AC131" s="43">
        <v>2.90343460442846</v>
      </c>
      <c r="AD131" s="43">
        <v>3.63848015025569</v>
      </c>
      <c r="AE131" s="43">
        <v>1.1242609616821799</v>
      </c>
      <c r="AF131" s="43">
        <v>3.4492258095613799</v>
      </c>
      <c r="AG131" s="43">
        <v>29.2138723329765</v>
      </c>
      <c r="AH131" s="43">
        <v>0.22184121616069699</v>
      </c>
      <c r="AI131" s="43">
        <v>899.30626879337603</v>
      </c>
      <c r="AJ131" s="43">
        <v>229.48772182393299</v>
      </c>
      <c r="AK131" s="43">
        <f t="shared" si="29"/>
        <v>3.9187554856783997</v>
      </c>
      <c r="AL131" s="43">
        <v>0.95751584860264105</v>
      </c>
      <c r="AM131" s="43">
        <v>2.6351324293416001</v>
      </c>
      <c r="AN131" s="43">
        <v>3.15799635275236</v>
      </c>
      <c r="AO131" s="43">
        <v>4.8318528797761003E-2</v>
      </c>
      <c r="AP131" s="43">
        <v>65.062289300113903</v>
      </c>
      <c r="AQ131" s="43">
        <v>5.4373739441384199</v>
      </c>
      <c r="AR131" s="43">
        <v>19.4922209530136</v>
      </c>
      <c r="AS131" s="43">
        <v>1790.25382565154</v>
      </c>
      <c r="AT131" s="43">
        <v>2576.02959538201</v>
      </c>
      <c r="AU131" s="43">
        <v>241.21690750584401</v>
      </c>
      <c r="AV131" s="43">
        <v>855.17793191404405</v>
      </c>
      <c r="AW131" s="43">
        <v>113.32600726378899</v>
      </c>
      <c r="AX131" s="43">
        <v>24.529435974603199</v>
      </c>
      <c r="AY131" s="43">
        <v>67.179906853690397</v>
      </c>
      <c r="AZ131" s="43">
        <v>7.2299479324479297</v>
      </c>
      <c r="BA131" s="43">
        <v>36.895112871537201</v>
      </c>
      <c r="BB131" s="43">
        <v>7.2099398517586</v>
      </c>
      <c r="BC131" s="43">
        <v>19.2344232546989</v>
      </c>
      <c r="BD131" s="43">
        <v>3.0205389478279598</v>
      </c>
      <c r="BE131" s="43">
        <v>19.9193155410433</v>
      </c>
      <c r="BF131" s="43">
        <v>3.3761586195265898</v>
      </c>
      <c r="BG131" s="43">
        <v>16.325355719165</v>
      </c>
      <c r="BH131" s="43">
        <v>45.247116905870101</v>
      </c>
      <c r="BI131" s="43">
        <v>15.661185524531</v>
      </c>
      <c r="BJ131" s="44">
        <f t="shared" si="15"/>
        <v>7553.8136103440511</v>
      </c>
      <c r="BK131" s="43">
        <f t="shared" si="16"/>
        <v>4202.3321294975694</v>
      </c>
      <c r="BL131" s="43">
        <f t="shared" si="17"/>
        <v>2599.3201239853884</v>
      </c>
      <c r="BM131" s="43">
        <f t="shared" si="18"/>
        <v>1871.2865030941882</v>
      </c>
      <c r="BN131" s="43">
        <f t="shared" si="19"/>
        <v>765.71626529587161</v>
      </c>
      <c r="BO131" s="43">
        <f t="shared" si="20"/>
        <v>435.69158036595377</v>
      </c>
      <c r="BP131" s="43">
        <f t="shared" si="21"/>
        <v>337.58747162658489</v>
      </c>
      <c r="BQ131" s="43">
        <f t="shared" si="22"/>
        <v>200.27556599578753</v>
      </c>
      <c r="BR131" s="43">
        <f t="shared" si="23"/>
        <v>149.98013362413496</v>
      </c>
      <c r="BS131" s="43">
        <f t="shared" si="24"/>
        <v>132.0501804351392</v>
      </c>
      <c r="BT131" s="43">
        <f t="shared" si="25"/>
        <v>120.21514534186812</v>
      </c>
      <c r="BU131" s="43">
        <f t="shared" si="26"/>
        <v>122.28902622785263</v>
      </c>
      <c r="BV131" s="43">
        <f t="shared" si="27"/>
        <v>123.72245677666646</v>
      </c>
      <c r="BW131" s="45">
        <f t="shared" si="28"/>
        <v>137.24222030595894</v>
      </c>
    </row>
    <row r="132" spans="1:75" x14ac:dyDescent="0.25">
      <c r="A132" s="42">
        <v>129</v>
      </c>
      <c r="B132" s="1" t="s">
        <v>362</v>
      </c>
      <c r="C132" s="1" t="s">
        <v>356</v>
      </c>
      <c r="D132" s="43">
        <v>21.328126181454401</v>
      </c>
      <c r="E132" s="43">
        <v>-1.5536496420022201</v>
      </c>
      <c r="F132" s="43">
        <v>7.2649629606378197</v>
      </c>
      <c r="G132" s="43">
        <v>807.944380643812</v>
      </c>
      <c r="H132" s="43">
        <v>8986.2619398323095</v>
      </c>
      <c r="I132" s="43">
        <v>13091.992389975399</v>
      </c>
      <c r="J132" s="43">
        <v>8241.2157889818991</v>
      </c>
      <c r="K132" s="43">
        <v>7846.7491786521005</v>
      </c>
      <c r="L132" s="43">
        <v>23991.170349663102</v>
      </c>
      <c r="M132" s="43">
        <v>129644.077568532</v>
      </c>
      <c r="N132" s="43">
        <v>549.00396652212601</v>
      </c>
      <c r="O132" s="43">
        <v>276.88764466799302</v>
      </c>
      <c r="P132" s="43">
        <v>224.47287420745499</v>
      </c>
      <c r="Q132" s="43">
        <v>243.59135036451499</v>
      </c>
      <c r="R132" s="43">
        <v>390523.85399339901</v>
      </c>
      <c r="S132" s="43">
        <v>389204</v>
      </c>
      <c r="T132" s="43">
        <v>4.37043502650363</v>
      </c>
      <c r="U132" s="43">
        <v>2619.8295543627301</v>
      </c>
      <c r="V132" s="43">
        <v>3149.1974617010001</v>
      </c>
      <c r="W132" s="43">
        <v>482.96603628464499</v>
      </c>
      <c r="X132" s="43">
        <v>740.95110488716898</v>
      </c>
      <c r="Y132" s="43">
        <v>118234.10594183501</v>
      </c>
      <c r="Z132" s="43">
        <v>95786.405692109402</v>
      </c>
      <c r="AA132" s="43">
        <v>16.288854816578699</v>
      </c>
      <c r="AB132" s="43">
        <v>95.246887046473603</v>
      </c>
      <c r="AC132" s="43">
        <v>10.933998549826899</v>
      </c>
      <c r="AD132" s="43">
        <v>10.772646503568</v>
      </c>
      <c r="AE132" s="43">
        <v>83.496123626904406</v>
      </c>
      <c r="AF132" s="43">
        <v>67.618088989269296</v>
      </c>
      <c r="AG132" s="43">
        <v>22.319988173936</v>
      </c>
      <c r="AH132" s="43">
        <v>1.49521551456261</v>
      </c>
      <c r="AI132" s="43">
        <v>837.37590344366595</v>
      </c>
      <c r="AJ132" s="43">
        <v>334.05942600606602</v>
      </c>
      <c r="AK132" s="43">
        <f t="shared" si="29"/>
        <v>2.5066674916350378</v>
      </c>
      <c r="AL132" s="43">
        <v>4.2270376254565498</v>
      </c>
      <c r="AM132" s="43">
        <v>5.4862514088305696</v>
      </c>
      <c r="AN132" s="43">
        <v>2.3093032222707599</v>
      </c>
      <c r="AO132" s="43">
        <v>0.116733460279015</v>
      </c>
      <c r="AP132" s="43">
        <v>85.043817398138899</v>
      </c>
      <c r="AQ132" s="43">
        <v>4.93310766831355</v>
      </c>
      <c r="AR132" s="43">
        <v>20.515725029054099</v>
      </c>
      <c r="AS132" s="43">
        <v>2396.66065857683</v>
      </c>
      <c r="AT132" s="43">
        <v>3181.53507348413</v>
      </c>
      <c r="AU132" s="43">
        <v>261.57768905861099</v>
      </c>
      <c r="AV132" s="43">
        <v>1022.79930209262</v>
      </c>
      <c r="AW132" s="43">
        <v>123.90710694472401</v>
      </c>
      <c r="AX132" s="43">
        <v>32.4188264296656</v>
      </c>
      <c r="AY132" s="43">
        <v>94.488492459946599</v>
      </c>
      <c r="AZ132" s="43">
        <v>9.7360161931995393</v>
      </c>
      <c r="BA132" s="43">
        <v>49.9093604579977</v>
      </c>
      <c r="BB132" s="43">
        <v>9.0844143978986498</v>
      </c>
      <c r="BC132" s="43">
        <v>30.2796478753847</v>
      </c>
      <c r="BD132" s="43">
        <v>3.6068302340362601</v>
      </c>
      <c r="BE132" s="43">
        <v>29.733357935499999</v>
      </c>
      <c r="BF132" s="43">
        <v>5.9278568686610997</v>
      </c>
      <c r="BG132" s="43">
        <v>14.471580759378501</v>
      </c>
      <c r="BH132" s="43">
        <v>36.274830964153701</v>
      </c>
      <c r="BI132" s="43">
        <v>6.2734326145743804</v>
      </c>
      <c r="BJ132" s="44">
        <f t="shared" ref="BJ132:BJ155" si="30">AS132/0.237</f>
        <v>10112.492230281983</v>
      </c>
      <c r="BK132" s="43">
        <f t="shared" ref="BK132:BK155" si="31">AT132/0.613</f>
        <v>5190.106155765302</v>
      </c>
      <c r="BL132" s="43">
        <f t="shared" ref="BL132:BL155" si="32">AU132/0.0928</f>
        <v>2818.7250976143428</v>
      </c>
      <c r="BM132" s="43">
        <f t="shared" ref="BM132:BM155" si="33">AV132/0.457</f>
        <v>2238.0728710998251</v>
      </c>
      <c r="BN132" s="43">
        <f t="shared" ref="BN132:BN155" si="34">AW132/0.148</f>
        <v>837.21018205894597</v>
      </c>
      <c r="BO132" s="43">
        <f t="shared" ref="BO132:BO155" si="35">AX132/0.0563</f>
        <v>575.82284955001069</v>
      </c>
      <c r="BP132" s="43">
        <f t="shared" ref="BP132:BP155" si="36">AY132/0.199</f>
        <v>474.81654502485725</v>
      </c>
      <c r="BQ132" s="43">
        <f t="shared" ref="BQ132:BQ155" si="37">AZ132/0.0361</f>
        <v>269.69573942380993</v>
      </c>
      <c r="BR132" s="43">
        <f t="shared" ref="BR132:BR155" si="38">BA132/0.246</f>
        <v>202.88357909755163</v>
      </c>
      <c r="BS132" s="43">
        <f t="shared" ref="BS132:BS155" si="39">BB132/0.0546</f>
        <v>166.38121607872984</v>
      </c>
      <c r="BT132" s="43">
        <f t="shared" ref="BT132:BT155" si="40">BC132/0.16</f>
        <v>189.24779922115437</v>
      </c>
      <c r="BU132" s="43">
        <f t="shared" ref="BU132:BU155" si="41">BD132/0.0247</f>
        <v>146.02551554802673</v>
      </c>
      <c r="BV132" s="43">
        <f t="shared" ref="BV132:BV155" si="42">BE132/0.161</f>
        <v>184.67924183540373</v>
      </c>
      <c r="BW132" s="45">
        <f t="shared" ref="BW132:BW155" si="43">BF132/0.0246</f>
        <v>240.96979140898779</v>
      </c>
    </row>
    <row r="133" spans="1:75" x14ac:dyDescent="0.25">
      <c r="A133" s="42">
        <v>130</v>
      </c>
      <c r="B133" s="1" t="s">
        <v>363</v>
      </c>
      <c r="C133" s="1" t="s">
        <v>356</v>
      </c>
      <c r="D133" s="43">
        <v>2.8444907093747598</v>
      </c>
      <c r="E133" s="43">
        <v>0.89299872613435904</v>
      </c>
      <c r="F133" s="43">
        <v>0.70663168724169101</v>
      </c>
      <c r="G133" s="43">
        <v>657.660505941682</v>
      </c>
      <c r="H133" s="43">
        <v>116.15012376653</v>
      </c>
      <c r="I133" s="43">
        <v>91.620716550795706</v>
      </c>
      <c r="J133" s="43">
        <v>48.339258290470099</v>
      </c>
      <c r="K133" s="43">
        <v>1697.3603797451201</v>
      </c>
      <c r="L133" s="43">
        <v>1763.04659861914</v>
      </c>
      <c r="M133" s="43">
        <v>175090.763282531</v>
      </c>
      <c r="N133" s="43">
        <v>649.79992939302804</v>
      </c>
      <c r="O133" s="43">
        <v>584.91598925997596</v>
      </c>
      <c r="P133" s="43">
        <v>77.380527505412601</v>
      </c>
      <c r="Q133" s="43">
        <v>3.8318417717469599</v>
      </c>
      <c r="R133" s="43">
        <v>400144.21936938999</v>
      </c>
      <c r="S133" s="43">
        <v>389204</v>
      </c>
      <c r="T133" s="43">
        <v>0.464990451205678</v>
      </c>
      <c r="U133" s="43">
        <v>2.4020088131897199</v>
      </c>
      <c r="V133" s="43">
        <v>2.9606851863110202</v>
      </c>
      <c r="W133" s="43">
        <v>15.657410120113401</v>
      </c>
      <c r="X133" s="43">
        <v>315.21664925248001</v>
      </c>
      <c r="Y133" s="43">
        <v>79.399509862189902</v>
      </c>
      <c r="Z133" s="43">
        <v>129.98425927833901</v>
      </c>
      <c r="AA133" s="43">
        <v>0.26350460346410798</v>
      </c>
      <c r="AB133" s="43">
        <v>0.41005478192006001</v>
      </c>
      <c r="AC133" s="43">
        <v>1.06109689321417</v>
      </c>
      <c r="AD133" s="43">
        <v>1.0056693146337901</v>
      </c>
      <c r="AE133" s="43">
        <v>0.68515650207293899</v>
      </c>
      <c r="AF133" s="43">
        <v>0.75903984213350795</v>
      </c>
      <c r="AG133" s="43">
        <v>9.5185726945878706</v>
      </c>
      <c r="AH133" s="43">
        <v>0.112962539035959</v>
      </c>
      <c r="AI133" s="43">
        <v>891.66948206778397</v>
      </c>
      <c r="AJ133" s="43">
        <v>183.57351040885899</v>
      </c>
      <c r="AK133" s="43">
        <f t="shared" ref="AK133:AK155" si="44">AI133/AJ133</f>
        <v>4.8572883967944938</v>
      </c>
      <c r="AL133" s="43">
        <v>1.13999753620286</v>
      </c>
      <c r="AM133" s="43">
        <v>2.5371129161480001E-3</v>
      </c>
      <c r="AN133" s="43">
        <v>4.2360434511795997E-2</v>
      </c>
      <c r="AO133" s="43">
        <v>-1.0952796484737E-2</v>
      </c>
      <c r="AP133" s="43">
        <v>53.474974612733902</v>
      </c>
      <c r="AQ133" s="43">
        <v>0.72808623060136501</v>
      </c>
      <c r="AR133" s="43">
        <v>10.6817127105457</v>
      </c>
      <c r="AS133" s="43">
        <v>1397.4210838241099</v>
      </c>
      <c r="AT133" s="43">
        <v>2167.63223820233</v>
      </c>
      <c r="AU133" s="43">
        <v>199.13378159913501</v>
      </c>
      <c r="AV133" s="43">
        <v>778.89594195511995</v>
      </c>
      <c r="AW133" s="43">
        <v>100.592799376063</v>
      </c>
      <c r="AX133" s="43">
        <v>16.535886708570398</v>
      </c>
      <c r="AY133" s="43">
        <v>73.049945899450194</v>
      </c>
      <c r="AZ133" s="43">
        <v>7.1720441059039004</v>
      </c>
      <c r="BA133" s="43">
        <v>36.909611032697903</v>
      </c>
      <c r="BB133" s="43">
        <v>6.9533974453022003</v>
      </c>
      <c r="BC133" s="43">
        <v>18.951792965009101</v>
      </c>
      <c r="BD133" s="43">
        <v>2.36927538744705</v>
      </c>
      <c r="BE133" s="43">
        <v>16.162413006485401</v>
      </c>
      <c r="BF133" s="43">
        <v>2.73233196656457</v>
      </c>
      <c r="BG133" s="43">
        <v>7.33574441907815</v>
      </c>
      <c r="BH133" s="43">
        <v>21.985016732126802</v>
      </c>
      <c r="BI133" s="43">
        <v>4.6667663967108002</v>
      </c>
      <c r="BJ133" s="44">
        <f t="shared" si="30"/>
        <v>5896.2914929287344</v>
      </c>
      <c r="BK133" s="43">
        <f t="shared" si="31"/>
        <v>3536.1047931522512</v>
      </c>
      <c r="BL133" s="43">
        <f t="shared" si="32"/>
        <v>2145.8381637837824</v>
      </c>
      <c r="BM133" s="43">
        <f t="shared" si="33"/>
        <v>1704.3674878667832</v>
      </c>
      <c r="BN133" s="43">
        <f t="shared" si="34"/>
        <v>679.68107686529061</v>
      </c>
      <c r="BO133" s="43">
        <f t="shared" si="35"/>
        <v>293.71024349148132</v>
      </c>
      <c r="BP133" s="43">
        <f t="shared" si="36"/>
        <v>367.08515527361902</v>
      </c>
      <c r="BQ133" s="43">
        <f t="shared" si="37"/>
        <v>198.67158188099447</v>
      </c>
      <c r="BR133" s="43">
        <f t="shared" si="38"/>
        <v>150.03906923860936</v>
      </c>
      <c r="BS133" s="43">
        <f t="shared" si="39"/>
        <v>127.35160156231136</v>
      </c>
      <c r="BT133" s="43">
        <f t="shared" si="40"/>
        <v>118.44870603130688</v>
      </c>
      <c r="BU133" s="43">
        <f t="shared" si="41"/>
        <v>95.922080463443322</v>
      </c>
      <c r="BV133" s="43">
        <f t="shared" si="42"/>
        <v>100.38765842537516</v>
      </c>
      <c r="BW133" s="45">
        <f t="shared" si="43"/>
        <v>111.07040514490122</v>
      </c>
    </row>
    <row r="134" spans="1:75" x14ac:dyDescent="0.25">
      <c r="A134" s="42">
        <v>131</v>
      </c>
      <c r="B134" s="1" t="s">
        <v>364</v>
      </c>
      <c r="C134" s="1" t="s">
        <v>356</v>
      </c>
      <c r="D134" s="43">
        <v>1.68501140464698</v>
      </c>
      <c r="E134" s="43">
        <v>1.54176068048992</v>
      </c>
      <c r="F134" s="43">
        <v>1.41432166221518</v>
      </c>
      <c r="G134" s="43">
        <v>373.432837239604</v>
      </c>
      <c r="H134" s="43">
        <v>51.720696412151703</v>
      </c>
      <c r="I134" s="43">
        <v>47.489261631192498</v>
      </c>
      <c r="J134" s="43">
        <v>36.7638831467237</v>
      </c>
      <c r="K134" s="43">
        <v>1275.84159179419</v>
      </c>
      <c r="L134" s="43">
        <v>1336.02838607533</v>
      </c>
      <c r="M134" s="43">
        <v>171611.417691507</v>
      </c>
      <c r="N134" s="43">
        <v>315.26237961288598</v>
      </c>
      <c r="O134" s="43">
        <v>264.70155175740803</v>
      </c>
      <c r="P134" s="43">
        <v>136.79975805726701</v>
      </c>
      <c r="Q134" s="43">
        <v>1.39680266148026</v>
      </c>
      <c r="R134" s="43">
        <v>398220.74641763797</v>
      </c>
      <c r="S134" s="43">
        <v>389204</v>
      </c>
      <c r="T134" s="43">
        <v>0.62198939174217505</v>
      </c>
      <c r="U134" s="43">
        <v>1.79447951213565</v>
      </c>
      <c r="V134" s="43">
        <v>0.53529914781762999</v>
      </c>
      <c r="W134" s="43">
        <v>6.2388121253584501</v>
      </c>
      <c r="X134" s="43">
        <v>359.145206300756</v>
      </c>
      <c r="Y134" s="43">
        <v>60.195953573957901</v>
      </c>
      <c r="Z134" s="43">
        <v>65.403683670301604</v>
      </c>
      <c r="AA134" s="43">
        <v>7.8887736532098005E-2</v>
      </c>
      <c r="AB134" s="43">
        <v>7.4903901398055001E-2</v>
      </c>
      <c r="AC134" s="43">
        <v>0.84692082016506698</v>
      </c>
      <c r="AD134" s="43">
        <v>0.64997053949940997</v>
      </c>
      <c r="AE134" s="43">
        <v>0.530436132880033</v>
      </c>
      <c r="AF134" s="43">
        <v>0.61009801441454103</v>
      </c>
      <c r="AG134" s="43">
        <v>9.6248686977621105</v>
      </c>
      <c r="AH134" s="43">
        <v>-3.2984495629758998E-2</v>
      </c>
      <c r="AI134" s="43">
        <v>913.08832896816295</v>
      </c>
      <c r="AJ134" s="43">
        <v>292.50944430366599</v>
      </c>
      <c r="AK134" s="43">
        <f t="shared" si="44"/>
        <v>3.121568710855875</v>
      </c>
      <c r="AL134" s="43">
        <v>1.0764794314175401</v>
      </c>
      <c r="AM134" s="43">
        <v>2.3874085373077999E-2</v>
      </c>
      <c r="AN134" s="43">
        <v>6.4260622206209997E-2</v>
      </c>
      <c r="AO134" s="43">
        <v>3.4685500156901999E-2</v>
      </c>
      <c r="AP134" s="43">
        <v>70.713211775073503</v>
      </c>
      <c r="AQ134" s="43">
        <v>1.0980748800517599</v>
      </c>
      <c r="AR134" s="43">
        <v>14.197206228410201</v>
      </c>
      <c r="AS134" s="43">
        <v>1747.3363463624701</v>
      </c>
      <c r="AT134" s="43">
        <v>2659.3585822330701</v>
      </c>
      <c r="AU134" s="43">
        <v>256.86661180677999</v>
      </c>
      <c r="AV134" s="43">
        <v>1043.52745017809</v>
      </c>
      <c r="AW134" s="43">
        <v>156.302250735651</v>
      </c>
      <c r="AX134" s="43">
        <v>18.206378121458201</v>
      </c>
      <c r="AY134" s="43">
        <v>121.616715116612</v>
      </c>
      <c r="AZ134" s="43">
        <v>11.8388597407699</v>
      </c>
      <c r="BA134" s="43">
        <v>61.673416295861699</v>
      </c>
      <c r="BB134" s="43">
        <v>11.6189278200331</v>
      </c>
      <c r="BC134" s="43">
        <v>28.886778114712801</v>
      </c>
      <c r="BD134" s="43">
        <v>3.4771723303292799</v>
      </c>
      <c r="BE134" s="43">
        <v>21.1540342166264</v>
      </c>
      <c r="BF134" s="43">
        <v>3.31001004560044</v>
      </c>
      <c r="BG134" s="43">
        <v>7.2778666302316202</v>
      </c>
      <c r="BH134" s="43">
        <v>21.425524062240299</v>
      </c>
      <c r="BI134" s="43">
        <v>4.2358593424294604</v>
      </c>
      <c r="BJ134" s="44">
        <f t="shared" si="30"/>
        <v>7372.7271998416463</v>
      </c>
      <c r="BK134" s="43">
        <f t="shared" si="31"/>
        <v>4338.2684865139809</v>
      </c>
      <c r="BL134" s="43">
        <f t="shared" si="32"/>
        <v>2767.9591789523706</v>
      </c>
      <c r="BM134" s="43">
        <f t="shared" si="33"/>
        <v>2283.4298690986652</v>
      </c>
      <c r="BN134" s="43">
        <f t="shared" si="34"/>
        <v>1056.0962887543988</v>
      </c>
      <c r="BO134" s="43">
        <f t="shared" si="35"/>
        <v>323.38149416444406</v>
      </c>
      <c r="BP134" s="43">
        <f t="shared" si="36"/>
        <v>611.1392719427738</v>
      </c>
      <c r="BQ134" s="43">
        <f t="shared" si="37"/>
        <v>327.94625320692245</v>
      </c>
      <c r="BR134" s="43">
        <f t="shared" si="38"/>
        <v>250.70494429212073</v>
      </c>
      <c r="BS134" s="43">
        <f t="shared" si="39"/>
        <v>212.80087582478205</v>
      </c>
      <c r="BT134" s="43">
        <f t="shared" si="40"/>
        <v>180.54236321695501</v>
      </c>
      <c r="BU134" s="43">
        <f t="shared" si="41"/>
        <v>140.77620770563885</v>
      </c>
      <c r="BV134" s="43">
        <f t="shared" si="42"/>
        <v>131.39151687345588</v>
      </c>
      <c r="BW134" s="45">
        <f t="shared" si="43"/>
        <v>134.55325388619676</v>
      </c>
    </row>
    <row r="135" spans="1:75" x14ac:dyDescent="0.25">
      <c r="A135" s="42">
        <v>132</v>
      </c>
      <c r="B135" s="1" t="s">
        <v>365</v>
      </c>
      <c r="C135" s="1" t="s">
        <v>356</v>
      </c>
      <c r="D135" s="43">
        <v>4.3959634248352799</v>
      </c>
      <c r="E135" s="43">
        <v>0.43645199076105501</v>
      </c>
      <c r="F135" s="43">
        <v>0.82937486539256999</v>
      </c>
      <c r="G135" s="43">
        <v>300.321553807258</v>
      </c>
      <c r="H135" s="43">
        <v>48.761672309159998</v>
      </c>
      <c r="I135" s="43">
        <v>39.523037987455297</v>
      </c>
      <c r="J135" s="43">
        <v>101.056993776109</v>
      </c>
      <c r="K135" s="43">
        <v>920.97468338844101</v>
      </c>
      <c r="L135" s="43">
        <v>975.42544557535098</v>
      </c>
      <c r="M135" s="43">
        <v>165381.776243548</v>
      </c>
      <c r="N135" s="43">
        <v>319.97986130058001</v>
      </c>
      <c r="O135" s="43">
        <v>388.04877258682097</v>
      </c>
      <c r="P135" s="43">
        <v>83.404187044844406</v>
      </c>
      <c r="Q135" s="43">
        <v>0.489498976801715</v>
      </c>
      <c r="R135" s="43">
        <v>389386.23459534399</v>
      </c>
      <c r="S135" s="43">
        <v>389204</v>
      </c>
      <c r="T135" s="43">
        <v>0.35837933763556601</v>
      </c>
      <c r="U135" s="43">
        <v>1.9217899677679999</v>
      </c>
      <c r="V135" s="43">
        <v>0.87683740442573199</v>
      </c>
      <c r="W135" s="43">
        <v>13.4613010132753</v>
      </c>
      <c r="X135" s="43">
        <v>213.29674857397799</v>
      </c>
      <c r="Y135" s="43">
        <v>42.216662186095903</v>
      </c>
      <c r="Z135" s="43">
        <v>54.656436763967598</v>
      </c>
      <c r="AA135" s="43">
        <v>0.17436688659386099</v>
      </c>
      <c r="AB135" s="43">
        <v>2.0132600433521302</v>
      </c>
      <c r="AC135" s="43">
        <v>1.3274640433204401</v>
      </c>
      <c r="AD135" s="43">
        <v>1.30285998343906</v>
      </c>
      <c r="AE135" s="43">
        <v>1.05795683454119</v>
      </c>
      <c r="AF135" s="43">
        <v>0.98216566779038905</v>
      </c>
      <c r="AG135" s="43">
        <v>23.633011666014198</v>
      </c>
      <c r="AH135" s="43">
        <v>0.10688353662166</v>
      </c>
      <c r="AI135" s="43">
        <v>830.94841818271198</v>
      </c>
      <c r="AJ135" s="43">
        <v>148.40635866434499</v>
      </c>
      <c r="AK135" s="43">
        <f t="shared" si="44"/>
        <v>5.5991429589758503</v>
      </c>
      <c r="AL135" s="43">
        <v>0.209512748237525</v>
      </c>
      <c r="AM135" s="43">
        <v>0.27881443377144299</v>
      </c>
      <c r="AN135" s="43">
        <v>0.32475631965166801</v>
      </c>
      <c r="AO135" s="43">
        <v>1.8672942602425999E-2</v>
      </c>
      <c r="AP135" s="43">
        <v>28.694267462815102</v>
      </c>
      <c r="AQ135" s="43">
        <v>0.91715452226357996</v>
      </c>
      <c r="AR135" s="43">
        <v>5.9402903818431501</v>
      </c>
      <c r="AS135" s="43">
        <v>641.97492655768201</v>
      </c>
      <c r="AT135" s="43">
        <v>1116.82374982795</v>
      </c>
      <c r="AU135" s="43">
        <v>108.101960025449</v>
      </c>
      <c r="AV135" s="43">
        <v>427.017929546473</v>
      </c>
      <c r="AW135" s="43">
        <v>56.6912099670826</v>
      </c>
      <c r="AX135" s="43">
        <v>12.866419745842499</v>
      </c>
      <c r="AY135" s="43">
        <v>44.312542485922897</v>
      </c>
      <c r="AZ135" s="43">
        <v>4.3546912591882601</v>
      </c>
      <c r="BA135" s="43">
        <v>23.7997722385158</v>
      </c>
      <c r="BB135" s="43">
        <v>4.7873962112628003</v>
      </c>
      <c r="BC135" s="43">
        <v>13.6311441044929</v>
      </c>
      <c r="BD135" s="43">
        <v>2.00100702799898</v>
      </c>
      <c r="BE135" s="43">
        <v>13.3467255432139</v>
      </c>
      <c r="BF135" s="43">
        <v>2.2905749003251299</v>
      </c>
      <c r="BG135" s="43">
        <v>6.8867690480851396</v>
      </c>
      <c r="BH135" s="43">
        <v>21.589145215035099</v>
      </c>
      <c r="BI135" s="43">
        <v>15.3294484248977</v>
      </c>
      <c r="BJ135" s="44">
        <f t="shared" si="30"/>
        <v>2708.754964378405</v>
      </c>
      <c r="BK135" s="43">
        <f t="shared" si="31"/>
        <v>1821.8984499640294</v>
      </c>
      <c r="BL135" s="43">
        <f t="shared" si="32"/>
        <v>1164.8918106190627</v>
      </c>
      <c r="BM135" s="43">
        <f t="shared" si="33"/>
        <v>934.39371892007216</v>
      </c>
      <c r="BN135" s="43">
        <f t="shared" si="34"/>
        <v>383.04871599380135</v>
      </c>
      <c r="BO135" s="43">
        <f t="shared" si="35"/>
        <v>228.53321040572823</v>
      </c>
      <c r="BP135" s="43">
        <f t="shared" si="36"/>
        <v>222.67609289408489</v>
      </c>
      <c r="BQ135" s="43">
        <f t="shared" si="37"/>
        <v>120.6285667365169</v>
      </c>
      <c r="BR135" s="43">
        <f t="shared" si="38"/>
        <v>96.747041619982923</v>
      </c>
      <c r="BS135" s="43">
        <f t="shared" si="39"/>
        <v>87.681249290527475</v>
      </c>
      <c r="BT135" s="43">
        <f t="shared" si="40"/>
        <v>85.194650653080629</v>
      </c>
      <c r="BU135" s="43">
        <f t="shared" si="41"/>
        <v>81.012430283359521</v>
      </c>
      <c r="BV135" s="43">
        <f t="shared" si="42"/>
        <v>82.898916417477636</v>
      </c>
      <c r="BW135" s="45">
        <f t="shared" si="43"/>
        <v>93.112800826224785</v>
      </c>
    </row>
    <row r="136" spans="1:75" x14ac:dyDescent="0.25">
      <c r="A136" s="42">
        <v>133</v>
      </c>
      <c r="B136" s="1" t="s">
        <v>366</v>
      </c>
      <c r="C136" s="1" t="s">
        <v>356</v>
      </c>
      <c r="D136" s="43">
        <v>-6.2052259959560496</v>
      </c>
      <c r="E136" s="43">
        <v>9.3937877937335106</v>
      </c>
      <c r="F136" s="43">
        <v>7.67648411269513</v>
      </c>
      <c r="G136" s="43">
        <v>1180.0091850172601</v>
      </c>
      <c r="H136" s="43">
        <v>28.834560016814802</v>
      </c>
      <c r="I136" s="43">
        <v>61.249059818998198</v>
      </c>
      <c r="J136" s="43">
        <v>524.11899207904401</v>
      </c>
      <c r="K136" s="43">
        <v>-11213.7472689635</v>
      </c>
      <c r="L136" s="43">
        <v>-311.578076019756</v>
      </c>
      <c r="M136" s="43">
        <v>128125.375526326</v>
      </c>
      <c r="N136" s="43">
        <v>1029.3306126577199</v>
      </c>
      <c r="O136" s="43">
        <v>691.65555234376302</v>
      </c>
      <c r="P136" s="43">
        <v>-215.60747559820001</v>
      </c>
      <c r="Q136" s="43">
        <v>793.11151816902805</v>
      </c>
      <c r="R136" s="43">
        <v>386409.948138671</v>
      </c>
      <c r="S136" s="43">
        <v>389204</v>
      </c>
      <c r="T136" s="43">
        <v>3.4086665542891601</v>
      </c>
      <c r="U136" s="43">
        <v>16.1884389172216</v>
      </c>
      <c r="V136" s="43">
        <v>4.2735799672446104</v>
      </c>
      <c r="W136" s="43">
        <v>18.870608385038601</v>
      </c>
      <c r="X136" s="43">
        <v>355.22715340237198</v>
      </c>
      <c r="Y136" s="43">
        <v>139.07626489982101</v>
      </c>
      <c r="Z136" s="43">
        <v>803.06509571461197</v>
      </c>
      <c r="AA136" s="43">
        <v>0.27348449339683401</v>
      </c>
      <c r="AB136" s="43">
        <v>8.8292966461813005E-2</v>
      </c>
      <c r="AC136" s="43">
        <v>2.5314955606252698</v>
      </c>
      <c r="AD136" s="43">
        <v>1.05827307440435</v>
      </c>
      <c r="AE136" s="43">
        <v>1.2503366314456701</v>
      </c>
      <c r="AF136" s="43">
        <v>-0.952756610608129</v>
      </c>
      <c r="AG136" s="43">
        <v>4.5390351982734503</v>
      </c>
      <c r="AH136" s="43">
        <v>6.3436442952879002</v>
      </c>
      <c r="AI136" s="43">
        <v>883.43172598628905</v>
      </c>
      <c r="AJ136" s="43">
        <v>172.24925079543601</v>
      </c>
      <c r="AK136" s="43">
        <f t="shared" si="44"/>
        <v>5.1287986560560226</v>
      </c>
      <c r="AL136" s="43">
        <v>23.666478524369499</v>
      </c>
      <c r="AM136" s="43">
        <v>0.28323990737462601</v>
      </c>
      <c r="AN136" s="43">
        <v>-0.175271541445569</v>
      </c>
      <c r="AO136" s="43">
        <v>-3.1634094160928002E-2</v>
      </c>
      <c r="AP136" s="43">
        <v>69.879944070494503</v>
      </c>
      <c r="AQ136" s="43">
        <v>20.146049987114299</v>
      </c>
      <c r="AR136" s="43">
        <v>37.069078467848499</v>
      </c>
      <c r="AS136" s="43">
        <v>1463.6500778718</v>
      </c>
      <c r="AT136" s="43">
        <v>1899.3318113652499</v>
      </c>
      <c r="AU136" s="43">
        <v>153.15515510551199</v>
      </c>
      <c r="AV136" s="43">
        <v>556.69794405672496</v>
      </c>
      <c r="AW136" s="43">
        <v>67.936768358119707</v>
      </c>
      <c r="AX136" s="43">
        <v>19.491884212226399</v>
      </c>
      <c r="AY136" s="43">
        <v>49.278617777638701</v>
      </c>
      <c r="AZ136" s="43">
        <v>5.3379941468550696</v>
      </c>
      <c r="BA136" s="43">
        <v>24.765683533488001</v>
      </c>
      <c r="BB136" s="43">
        <v>5.3210385318747804</v>
      </c>
      <c r="BC136" s="43">
        <v>12.905946330003101</v>
      </c>
      <c r="BD136" s="43">
        <v>2.00761128150193</v>
      </c>
      <c r="BE136" s="43">
        <v>16.482061138653201</v>
      </c>
      <c r="BF136" s="43">
        <v>3.02281719564755</v>
      </c>
      <c r="BG136" s="43">
        <v>11.6345969462461</v>
      </c>
      <c r="BH136" s="43">
        <v>19.024010931948599</v>
      </c>
      <c r="BI136" s="43">
        <v>4.0781583150824101</v>
      </c>
      <c r="BJ136" s="44">
        <f t="shared" si="30"/>
        <v>6175.7387251974687</v>
      </c>
      <c r="BK136" s="43">
        <f t="shared" si="31"/>
        <v>3098.4205731896409</v>
      </c>
      <c r="BL136" s="43">
        <f t="shared" si="32"/>
        <v>1650.3788265680173</v>
      </c>
      <c r="BM136" s="43">
        <f t="shared" si="33"/>
        <v>1218.157426819967</v>
      </c>
      <c r="BN136" s="43">
        <f t="shared" si="34"/>
        <v>459.03221863594399</v>
      </c>
      <c r="BO136" s="43">
        <f t="shared" si="35"/>
        <v>346.21463964878149</v>
      </c>
      <c r="BP136" s="43">
        <f t="shared" si="36"/>
        <v>247.6312451137623</v>
      </c>
      <c r="BQ136" s="43">
        <f t="shared" si="37"/>
        <v>147.86687387410166</v>
      </c>
      <c r="BR136" s="43">
        <f t="shared" si="38"/>
        <v>100.67351029873171</v>
      </c>
      <c r="BS136" s="43">
        <f t="shared" si="39"/>
        <v>97.454918166204763</v>
      </c>
      <c r="BT136" s="43">
        <f t="shared" si="40"/>
        <v>80.662164562519379</v>
      </c>
      <c r="BU136" s="43">
        <f t="shared" si="41"/>
        <v>81.279808967689476</v>
      </c>
      <c r="BV136" s="43">
        <f t="shared" si="42"/>
        <v>102.373050550641</v>
      </c>
      <c r="BW136" s="45">
        <f t="shared" si="43"/>
        <v>122.87874779055082</v>
      </c>
    </row>
    <row r="137" spans="1:75" x14ac:dyDescent="0.25">
      <c r="A137" s="42">
        <v>134</v>
      </c>
      <c r="B137" s="1" t="s">
        <v>367</v>
      </c>
      <c r="C137" s="1" t="s">
        <v>356</v>
      </c>
      <c r="D137" s="43">
        <v>2.12436676546616</v>
      </c>
      <c r="E137" s="43">
        <v>2.2787938418409102</v>
      </c>
      <c r="F137" s="43">
        <v>-0.95393165220464304</v>
      </c>
      <c r="G137" s="43">
        <v>695.689748753907</v>
      </c>
      <c r="H137" s="43">
        <v>231.97962209747499</v>
      </c>
      <c r="I137" s="43">
        <v>194.98261584572199</v>
      </c>
      <c r="J137" s="43">
        <v>81.743284691672997</v>
      </c>
      <c r="K137" s="43">
        <v>668.19814576805595</v>
      </c>
      <c r="L137" s="43">
        <v>2027.7112138301</v>
      </c>
      <c r="M137" s="43">
        <v>164528.527157912</v>
      </c>
      <c r="N137" s="43">
        <v>501.26502499135398</v>
      </c>
      <c r="O137" s="43">
        <v>561.83440896117895</v>
      </c>
      <c r="P137" s="43">
        <v>104.258505816446</v>
      </c>
      <c r="Q137" s="43">
        <v>5.1221869730095797</v>
      </c>
      <c r="R137" s="43">
        <v>401516.18511169899</v>
      </c>
      <c r="S137" s="43">
        <v>389204</v>
      </c>
      <c r="T137" s="43">
        <v>0.43215308855584</v>
      </c>
      <c r="U137" s="43">
        <v>4.5761474951261798</v>
      </c>
      <c r="V137" s="43">
        <v>3.97797675174166</v>
      </c>
      <c r="W137" s="43">
        <v>13.9414855380295</v>
      </c>
      <c r="X137" s="43">
        <v>318.11763176666602</v>
      </c>
      <c r="Y137" s="43">
        <v>116.844816811641</v>
      </c>
      <c r="Z137" s="43">
        <v>109.43402449269701</v>
      </c>
      <c r="AA137" s="43">
        <v>0.28830496233625902</v>
      </c>
      <c r="AB137" s="43">
        <v>4.5564288531850599</v>
      </c>
      <c r="AC137" s="43">
        <v>2.3332216126176699</v>
      </c>
      <c r="AD137" s="43">
        <v>2.1989990906352599</v>
      </c>
      <c r="AE137" s="43">
        <v>3.5674081132116902</v>
      </c>
      <c r="AF137" s="43">
        <v>2.4436874743691801</v>
      </c>
      <c r="AG137" s="43">
        <v>9.4392356665136301</v>
      </c>
      <c r="AH137" s="43">
        <v>0.50837958212930501</v>
      </c>
      <c r="AI137" s="43">
        <v>885.90710251924997</v>
      </c>
      <c r="AJ137" s="43">
        <v>179.832930824057</v>
      </c>
      <c r="AK137" s="43">
        <f t="shared" si="44"/>
        <v>4.9262785100577275</v>
      </c>
      <c r="AL137" s="43">
        <v>0.78888771325262497</v>
      </c>
      <c r="AM137" s="43">
        <v>0.17808536802668401</v>
      </c>
      <c r="AN137" s="43">
        <v>0.169517583268391</v>
      </c>
      <c r="AO137" s="43">
        <v>-7.7071883976109999E-3</v>
      </c>
      <c r="AP137" s="43">
        <v>53.900263660788298</v>
      </c>
      <c r="AQ137" s="43">
        <v>0.32013825548718799</v>
      </c>
      <c r="AR137" s="43">
        <v>11.014929294665601</v>
      </c>
      <c r="AS137" s="43">
        <v>1407.9952159168199</v>
      </c>
      <c r="AT137" s="43">
        <v>2040.6079706232999</v>
      </c>
      <c r="AU137" s="43">
        <v>176.26665430195999</v>
      </c>
      <c r="AV137" s="43">
        <v>608.21387357739695</v>
      </c>
      <c r="AW137" s="43">
        <v>77.055771849456505</v>
      </c>
      <c r="AX137" s="43">
        <v>17.278273564590901</v>
      </c>
      <c r="AY137" s="43">
        <v>56.3363902604152</v>
      </c>
      <c r="AZ137" s="43">
        <v>5.3614596638794296</v>
      </c>
      <c r="BA137" s="43">
        <v>29.018585430135101</v>
      </c>
      <c r="BB137" s="43">
        <v>5.8444559016853797</v>
      </c>
      <c r="BC137" s="43">
        <v>16.444415783109999</v>
      </c>
      <c r="BD137" s="43">
        <v>2.3672169742734099</v>
      </c>
      <c r="BE137" s="43">
        <v>16.463313133338399</v>
      </c>
      <c r="BF137" s="43">
        <v>2.7940700814828801</v>
      </c>
      <c r="BG137" s="43">
        <v>7.3432556947459098</v>
      </c>
      <c r="BH137" s="43">
        <v>14.5389626449796</v>
      </c>
      <c r="BI137" s="43">
        <v>2.6292684336350698</v>
      </c>
      <c r="BJ137" s="44">
        <f t="shared" si="30"/>
        <v>5940.9080840372153</v>
      </c>
      <c r="BK137" s="43">
        <f t="shared" si="31"/>
        <v>3328.8873909026102</v>
      </c>
      <c r="BL137" s="43">
        <f t="shared" si="32"/>
        <v>1899.4251541159483</v>
      </c>
      <c r="BM137" s="43">
        <f t="shared" si="33"/>
        <v>1330.8837496223127</v>
      </c>
      <c r="BN137" s="43">
        <f t="shared" si="34"/>
        <v>520.6471070909223</v>
      </c>
      <c r="BO137" s="43">
        <f t="shared" si="35"/>
        <v>306.89651091635699</v>
      </c>
      <c r="BP137" s="43">
        <f t="shared" si="36"/>
        <v>283.09743849454873</v>
      </c>
      <c r="BQ137" s="43">
        <f t="shared" si="37"/>
        <v>148.51688819610609</v>
      </c>
      <c r="BR137" s="43">
        <f t="shared" si="38"/>
        <v>117.9617293907931</v>
      </c>
      <c r="BS137" s="43">
        <f t="shared" si="39"/>
        <v>107.0413168806846</v>
      </c>
      <c r="BT137" s="43">
        <f t="shared" si="40"/>
        <v>102.77759864443749</v>
      </c>
      <c r="BU137" s="43">
        <f t="shared" si="41"/>
        <v>95.838743897708909</v>
      </c>
      <c r="BV137" s="43">
        <f t="shared" si="42"/>
        <v>102.25660331266086</v>
      </c>
      <c r="BW137" s="45">
        <f t="shared" si="43"/>
        <v>113.58008461312521</v>
      </c>
    </row>
    <row r="138" spans="1:75" x14ac:dyDescent="0.25">
      <c r="A138" s="42">
        <v>135</v>
      </c>
      <c r="B138" s="1" t="s">
        <v>368</v>
      </c>
      <c r="C138" s="1" t="s">
        <v>356</v>
      </c>
      <c r="D138" s="43">
        <v>3.9446318980476001</v>
      </c>
      <c r="E138" s="43">
        <v>1.10508118916708</v>
      </c>
      <c r="F138" s="43">
        <v>1.57101562002504</v>
      </c>
      <c r="G138" s="43">
        <v>565.03062768335599</v>
      </c>
      <c r="H138" s="43">
        <v>282.02714869037197</v>
      </c>
      <c r="I138" s="43">
        <v>268.03100210592999</v>
      </c>
      <c r="J138" s="43">
        <v>399.51788758314598</v>
      </c>
      <c r="K138" s="43">
        <v>2439.7538760645498</v>
      </c>
      <c r="L138" s="43">
        <v>2723.5438026498</v>
      </c>
      <c r="M138" s="43">
        <v>169476.44012168699</v>
      </c>
      <c r="N138" s="43">
        <v>616.36492224338394</v>
      </c>
      <c r="O138" s="43">
        <v>572.46112754653404</v>
      </c>
      <c r="P138" s="43">
        <v>109.35439625791599</v>
      </c>
      <c r="Q138" s="43">
        <v>8.8424985210183795</v>
      </c>
      <c r="R138" s="43">
        <v>394836.43295108399</v>
      </c>
      <c r="S138" s="43">
        <v>389204</v>
      </c>
      <c r="T138" s="43">
        <v>0.54267819177624199</v>
      </c>
      <c r="U138" s="43">
        <v>5.0889332710921096</v>
      </c>
      <c r="V138" s="43">
        <v>4.8092872192705096</v>
      </c>
      <c r="W138" s="43">
        <v>19.882319016538101</v>
      </c>
      <c r="X138" s="43">
        <v>257.57478055607299</v>
      </c>
      <c r="Y138" s="43">
        <v>142.004678550487</v>
      </c>
      <c r="Z138" s="43">
        <v>110.025902771302</v>
      </c>
      <c r="AA138" s="43">
        <v>0.32281248615624403</v>
      </c>
      <c r="AB138" s="43">
        <v>0.52576765413578297</v>
      </c>
      <c r="AC138" s="43">
        <v>2.5761113794070498</v>
      </c>
      <c r="AD138" s="43">
        <v>2.4066183025530501</v>
      </c>
      <c r="AE138" s="43">
        <v>1.96753417303474</v>
      </c>
      <c r="AF138" s="43">
        <v>2.0654562252654101</v>
      </c>
      <c r="AG138" s="43">
        <v>40.790839783209499</v>
      </c>
      <c r="AH138" s="43">
        <v>0.253825753423425</v>
      </c>
      <c r="AI138" s="43">
        <v>881.32800392424099</v>
      </c>
      <c r="AJ138" s="43">
        <v>269.30646928077698</v>
      </c>
      <c r="AK138" s="43">
        <f t="shared" si="44"/>
        <v>3.2725838568897312</v>
      </c>
      <c r="AL138" s="43">
        <v>0.80695953602597603</v>
      </c>
      <c r="AM138" s="43">
        <v>0.104761815010429</v>
      </c>
      <c r="AN138" s="43">
        <v>9.9878154393129998E-2</v>
      </c>
      <c r="AO138" s="43">
        <v>6.2998743943829998E-3</v>
      </c>
      <c r="AP138" s="43">
        <v>57.719143949287997</v>
      </c>
      <c r="AQ138" s="43">
        <v>1.54723432564125</v>
      </c>
      <c r="AR138" s="43">
        <v>11.834063434264801</v>
      </c>
      <c r="AS138" s="43">
        <v>1410.1509733057001</v>
      </c>
      <c r="AT138" s="43">
        <v>2299.83913983294</v>
      </c>
      <c r="AU138" s="43">
        <v>235.77399352362499</v>
      </c>
      <c r="AV138" s="43">
        <v>916.89144116874695</v>
      </c>
      <c r="AW138" s="43">
        <v>128.76770002002601</v>
      </c>
      <c r="AX138" s="43">
        <v>19.108482266814701</v>
      </c>
      <c r="AY138" s="43">
        <v>89.592127391713305</v>
      </c>
      <c r="AZ138" s="43">
        <v>8.8132832730295192</v>
      </c>
      <c r="BA138" s="43">
        <v>47.687827268245599</v>
      </c>
      <c r="BB138" s="43">
        <v>9.2606244248341003</v>
      </c>
      <c r="BC138" s="43">
        <v>25.404337011040099</v>
      </c>
      <c r="BD138" s="43">
        <v>3.43546199994725</v>
      </c>
      <c r="BE138" s="43">
        <v>22.711836639016902</v>
      </c>
      <c r="BF138" s="43">
        <v>3.6910206181540501</v>
      </c>
      <c r="BG138" s="43">
        <v>8.9316904446230296</v>
      </c>
      <c r="BH138" s="43">
        <v>25.3442199922561</v>
      </c>
      <c r="BI138" s="43">
        <v>5.7593342815752404</v>
      </c>
      <c r="BJ138" s="44">
        <f t="shared" si="30"/>
        <v>5950.0041067751063</v>
      </c>
      <c r="BK138" s="43">
        <f t="shared" si="31"/>
        <v>3751.7767370847309</v>
      </c>
      <c r="BL138" s="43">
        <f t="shared" si="32"/>
        <v>2540.6680336597524</v>
      </c>
      <c r="BM138" s="43">
        <f t="shared" si="33"/>
        <v>2006.3270047456169</v>
      </c>
      <c r="BN138" s="43">
        <f t="shared" si="34"/>
        <v>870.05202716233794</v>
      </c>
      <c r="BO138" s="43">
        <f t="shared" si="35"/>
        <v>339.40465838036766</v>
      </c>
      <c r="BP138" s="43">
        <f t="shared" si="36"/>
        <v>450.21169543574524</v>
      </c>
      <c r="BQ138" s="43">
        <f t="shared" si="37"/>
        <v>244.13527072103932</v>
      </c>
      <c r="BR138" s="43">
        <f t="shared" si="38"/>
        <v>193.85295637498211</v>
      </c>
      <c r="BS138" s="43">
        <f t="shared" si="39"/>
        <v>169.60850594934249</v>
      </c>
      <c r="BT138" s="43">
        <f t="shared" si="40"/>
        <v>158.77710631900061</v>
      </c>
      <c r="BU138" s="43">
        <f t="shared" si="41"/>
        <v>139.08753036223683</v>
      </c>
      <c r="BV138" s="43">
        <f t="shared" si="42"/>
        <v>141.06730831687517</v>
      </c>
      <c r="BW138" s="45">
        <f t="shared" si="43"/>
        <v>150.04148854284756</v>
      </c>
    </row>
    <row r="139" spans="1:75" x14ac:dyDescent="0.25">
      <c r="A139" s="42">
        <v>136</v>
      </c>
      <c r="B139" s="1" t="s">
        <v>369</v>
      </c>
      <c r="C139" s="1" t="s">
        <v>356</v>
      </c>
      <c r="D139" s="43">
        <v>2.7460970913802401</v>
      </c>
      <c r="E139" s="43">
        <v>-0.57416781954665497</v>
      </c>
      <c r="F139" s="43">
        <v>0.63368322390444098</v>
      </c>
      <c r="G139" s="43">
        <v>883.81072324449804</v>
      </c>
      <c r="H139" s="43">
        <v>242.99584295238699</v>
      </c>
      <c r="I139" s="43">
        <v>312.500654462471</v>
      </c>
      <c r="J139" s="43">
        <v>156.975241093981</v>
      </c>
      <c r="K139" s="43">
        <v>3507.09136541731</v>
      </c>
      <c r="L139" s="43">
        <v>2947.0932047971701</v>
      </c>
      <c r="M139" s="43">
        <v>167004.30085460399</v>
      </c>
      <c r="N139" s="43">
        <v>669.90132558724201</v>
      </c>
      <c r="O139" s="43">
        <v>646.95690364687698</v>
      </c>
      <c r="P139" s="43">
        <v>68.107622144204996</v>
      </c>
      <c r="Q139" s="43">
        <v>8.30445430425255</v>
      </c>
      <c r="R139" s="43">
        <v>387760.44726749999</v>
      </c>
      <c r="S139" s="43">
        <v>389204</v>
      </c>
      <c r="T139" s="43">
        <v>0.75994077151345796</v>
      </c>
      <c r="U139" s="43">
        <v>7.4854817048862898</v>
      </c>
      <c r="V139" s="43">
        <v>5.1802794131168</v>
      </c>
      <c r="W139" s="43">
        <v>21.197366899260501</v>
      </c>
      <c r="X139" s="43">
        <v>301.23137318984402</v>
      </c>
      <c r="Y139" s="43">
        <v>287.14445688264999</v>
      </c>
      <c r="Z139" s="43">
        <v>123.222158786252</v>
      </c>
      <c r="AA139" s="43">
        <v>0.30154769688357103</v>
      </c>
      <c r="AB139" s="43">
        <v>0.461767249010681</v>
      </c>
      <c r="AC139" s="43">
        <v>1.52177122014383</v>
      </c>
      <c r="AD139" s="43">
        <v>1.36395379066436</v>
      </c>
      <c r="AE139" s="43">
        <v>2.2416094867473801</v>
      </c>
      <c r="AF139" s="43">
        <v>3.2437798333993202</v>
      </c>
      <c r="AG139" s="43">
        <v>13.7762767293418</v>
      </c>
      <c r="AH139" s="43">
        <v>0.59763334515024502</v>
      </c>
      <c r="AI139" s="43">
        <v>848.99628466785396</v>
      </c>
      <c r="AJ139" s="43">
        <v>280.46726437578502</v>
      </c>
      <c r="AK139" s="43">
        <f t="shared" si="44"/>
        <v>3.0270779962766827</v>
      </c>
      <c r="AL139" s="43">
        <v>0.70541558402052895</v>
      </c>
      <c r="AM139" s="43">
        <v>5.1080590399452001E-2</v>
      </c>
      <c r="AN139" s="43">
        <v>3.4833923597243001E-2</v>
      </c>
      <c r="AO139" s="43">
        <v>-1.2437845216833001E-2</v>
      </c>
      <c r="AP139" s="43">
        <v>56.586994057147102</v>
      </c>
      <c r="AQ139" s="43">
        <v>0.48540464573880798</v>
      </c>
      <c r="AR139" s="43">
        <v>10.803013585270801</v>
      </c>
      <c r="AS139" s="43">
        <v>1300.95867723877</v>
      </c>
      <c r="AT139" s="43">
        <v>2215.5818444158199</v>
      </c>
      <c r="AU139" s="43">
        <v>240.783847720669</v>
      </c>
      <c r="AV139" s="43">
        <v>1070.40860055606</v>
      </c>
      <c r="AW139" s="43">
        <v>160.50942110005499</v>
      </c>
      <c r="AX139" s="43">
        <v>16.279377210231999</v>
      </c>
      <c r="AY139" s="43">
        <v>124.102194951508</v>
      </c>
      <c r="AZ139" s="43">
        <v>12.1054763227901</v>
      </c>
      <c r="BA139" s="43">
        <v>60.375150736947397</v>
      </c>
      <c r="BB139" s="43">
        <v>11.4763569161943</v>
      </c>
      <c r="BC139" s="43">
        <v>28.861414460393</v>
      </c>
      <c r="BD139" s="43">
        <v>3.5167128626948299</v>
      </c>
      <c r="BE139" s="43">
        <v>21.629067449195301</v>
      </c>
      <c r="BF139" s="43">
        <v>3.0546045876795702</v>
      </c>
      <c r="BG139" s="43">
        <v>7.68138976245198</v>
      </c>
      <c r="BH139" s="43">
        <v>18.5502094971194</v>
      </c>
      <c r="BI139" s="43">
        <v>3.42878975222101</v>
      </c>
      <c r="BJ139" s="44">
        <f t="shared" si="30"/>
        <v>5489.2771191509282</v>
      </c>
      <c r="BK139" s="43">
        <f t="shared" si="31"/>
        <v>3614.3260104662641</v>
      </c>
      <c r="BL139" s="43">
        <f t="shared" si="32"/>
        <v>2594.6535314727266</v>
      </c>
      <c r="BM139" s="43">
        <f t="shared" si="33"/>
        <v>2342.2507670810942</v>
      </c>
      <c r="BN139" s="43">
        <f t="shared" si="34"/>
        <v>1084.5231155409122</v>
      </c>
      <c r="BO139" s="43">
        <f t="shared" si="35"/>
        <v>289.15412451566607</v>
      </c>
      <c r="BP139" s="43">
        <f t="shared" si="36"/>
        <v>623.62912035933664</v>
      </c>
      <c r="BQ139" s="43">
        <f t="shared" si="37"/>
        <v>335.33175409390856</v>
      </c>
      <c r="BR139" s="43">
        <f t="shared" si="38"/>
        <v>245.42744202011139</v>
      </c>
      <c r="BS139" s="43">
        <f t="shared" si="39"/>
        <v>210.18968710978569</v>
      </c>
      <c r="BT139" s="43">
        <f t="shared" si="40"/>
        <v>180.38384037745624</v>
      </c>
      <c r="BU139" s="43">
        <f t="shared" si="41"/>
        <v>142.37703897549918</v>
      </c>
      <c r="BV139" s="43">
        <f t="shared" si="42"/>
        <v>134.34203384593354</v>
      </c>
      <c r="BW139" s="45">
        <f t="shared" si="43"/>
        <v>124.17091819835652</v>
      </c>
    </row>
    <row r="140" spans="1:75" x14ac:dyDescent="0.25">
      <c r="A140" s="42">
        <v>137</v>
      </c>
      <c r="B140" s="1" t="s">
        <v>370</v>
      </c>
      <c r="C140" s="1" t="s">
        <v>356</v>
      </c>
      <c r="D140" s="43">
        <v>4.2229502514579096</v>
      </c>
      <c r="E140" s="43">
        <v>-0.57026154349230795</v>
      </c>
      <c r="F140" s="43">
        <v>-5.0299846198464997E-2</v>
      </c>
      <c r="G140" s="43">
        <v>680.542241027503</v>
      </c>
      <c r="H140" s="43">
        <v>437.508804301743</v>
      </c>
      <c r="I140" s="43">
        <v>360.81942869923301</v>
      </c>
      <c r="J140" s="43">
        <v>283.65731722553602</v>
      </c>
      <c r="K140" s="43">
        <v>3713.4815176889101</v>
      </c>
      <c r="L140" s="43">
        <v>3913.2947591700299</v>
      </c>
      <c r="M140" s="43">
        <v>157162.32750682</v>
      </c>
      <c r="N140" s="43">
        <v>382.854520196024</v>
      </c>
      <c r="O140" s="43">
        <v>485.06620756417902</v>
      </c>
      <c r="P140" s="43">
        <v>41.946054309397297</v>
      </c>
      <c r="Q140" s="43">
        <v>14.0658811571783</v>
      </c>
      <c r="R140" s="43">
        <v>386990.631100967</v>
      </c>
      <c r="S140" s="43">
        <v>389204</v>
      </c>
      <c r="T140" s="43">
        <v>0.40884094634810098</v>
      </c>
      <c r="U140" s="43">
        <v>20.478592693185899</v>
      </c>
      <c r="V140" s="43">
        <v>17.6412150578584</v>
      </c>
      <c r="W140" s="43">
        <v>19.451977622899101</v>
      </c>
      <c r="X140" s="43">
        <v>311.34815387647001</v>
      </c>
      <c r="Y140" s="43">
        <v>264.54641287186701</v>
      </c>
      <c r="Z140" s="43">
        <v>199.731675659394</v>
      </c>
      <c r="AA140" s="43">
        <v>0.57098030456026305</v>
      </c>
      <c r="AB140" s="43">
        <v>3.0331350360810201</v>
      </c>
      <c r="AC140" s="43">
        <v>6.9059513806175596</v>
      </c>
      <c r="AD140" s="43">
        <v>9.2123266556714398</v>
      </c>
      <c r="AE140" s="43">
        <v>3.6681280076843801</v>
      </c>
      <c r="AF140" s="43">
        <v>4.42308450456831</v>
      </c>
      <c r="AG140" s="43">
        <v>13.9822439164383</v>
      </c>
      <c r="AH140" s="43">
        <v>0.519444550063896</v>
      </c>
      <c r="AI140" s="43">
        <v>916.674579346624</v>
      </c>
      <c r="AJ140" s="43">
        <v>221.18762060393101</v>
      </c>
      <c r="AK140" s="43">
        <f t="shared" si="44"/>
        <v>4.1443303962660041</v>
      </c>
      <c r="AL140" s="43">
        <v>1.0107643964491799</v>
      </c>
      <c r="AM140" s="43">
        <v>15.4033273220666</v>
      </c>
      <c r="AN140" s="43">
        <v>12.1915957252554</v>
      </c>
      <c r="AO140" s="43">
        <v>3.8781168868395999E-2</v>
      </c>
      <c r="AP140" s="43">
        <v>128.28041400167101</v>
      </c>
      <c r="AQ140" s="43">
        <v>10.4546175330939</v>
      </c>
      <c r="AR140" s="43">
        <v>20.714084654217501</v>
      </c>
      <c r="AS140" s="43">
        <v>1579.9843417613699</v>
      </c>
      <c r="AT140" s="43">
        <v>2089.48284086288</v>
      </c>
      <c r="AU140" s="43">
        <v>173.93436194629999</v>
      </c>
      <c r="AV140" s="43">
        <v>613.89580129815397</v>
      </c>
      <c r="AW140" s="43">
        <v>84.244033615595299</v>
      </c>
      <c r="AX140" s="43">
        <v>18.436367892451202</v>
      </c>
      <c r="AY140" s="43">
        <v>66.308558031498606</v>
      </c>
      <c r="AZ140" s="43">
        <v>6.7636945174133398</v>
      </c>
      <c r="BA140" s="43">
        <v>35.338139567425301</v>
      </c>
      <c r="BB140" s="43">
        <v>7.3367412196250603</v>
      </c>
      <c r="BC140" s="43">
        <v>20.0537049667109</v>
      </c>
      <c r="BD140" s="43">
        <v>2.5906000708112402</v>
      </c>
      <c r="BE140" s="43">
        <v>17.580609537632998</v>
      </c>
      <c r="BF140" s="43">
        <v>3.3688567249021801</v>
      </c>
      <c r="BG140" s="43">
        <v>13.5781443837721</v>
      </c>
      <c r="BH140" s="43">
        <v>30.296059318083401</v>
      </c>
      <c r="BI140" s="43">
        <v>6.1949102815783101</v>
      </c>
      <c r="BJ140" s="44">
        <f t="shared" si="30"/>
        <v>6666.6005981492408</v>
      </c>
      <c r="BK140" s="43">
        <f t="shared" si="31"/>
        <v>3408.6180111955628</v>
      </c>
      <c r="BL140" s="43">
        <f t="shared" si="32"/>
        <v>1874.2926933868534</v>
      </c>
      <c r="BM140" s="43">
        <f t="shared" si="33"/>
        <v>1343.3168518559166</v>
      </c>
      <c r="BN140" s="43">
        <f t="shared" si="34"/>
        <v>569.21644334861696</v>
      </c>
      <c r="BO140" s="43">
        <f t="shared" si="35"/>
        <v>327.46657002577621</v>
      </c>
      <c r="BP140" s="43">
        <f t="shared" si="36"/>
        <v>333.20883432913871</v>
      </c>
      <c r="BQ140" s="43">
        <f t="shared" si="37"/>
        <v>187.35995893111743</v>
      </c>
      <c r="BR140" s="43">
        <f t="shared" si="38"/>
        <v>143.65097385132236</v>
      </c>
      <c r="BS140" s="43">
        <f t="shared" si="39"/>
        <v>134.37254980998279</v>
      </c>
      <c r="BT140" s="43">
        <f t="shared" si="40"/>
        <v>125.33565604194312</v>
      </c>
      <c r="BU140" s="43">
        <f t="shared" si="41"/>
        <v>104.88259395996924</v>
      </c>
      <c r="BV140" s="43">
        <f t="shared" si="42"/>
        <v>109.19633253188198</v>
      </c>
      <c r="BW140" s="45">
        <f t="shared" si="43"/>
        <v>136.94539532122684</v>
      </c>
    </row>
    <row r="141" spans="1:75" x14ac:dyDescent="0.25">
      <c r="A141" s="42">
        <v>138</v>
      </c>
      <c r="B141" s="1" t="s">
        <v>370</v>
      </c>
      <c r="C141" s="1" t="s">
        <v>356</v>
      </c>
      <c r="D141" s="43">
        <v>1.0198267342405101</v>
      </c>
      <c r="E141" s="43">
        <v>-0.635450551746367</v>
      </c>
      <c r="F141" s="43">
        <v>1.72574494292526</v>
      </c>
      <c r="G141" s="43">
        <v>894.80226179449596</v>
      </c>
      <c r="H141" s="43">
        <v>191.245459508647</v>
      </c>
      <c r="I141" s="43">
        <v>189.62293819040701</v>
      </c>
      <c r="J141" s="43">
        <v>120.31570353492501</v>
      </c>
      <c r="K141" s="43">
        <v>2379.8090317576698</v>
      </c>
      <c r="L141" s="43">
        <v>2113.00786273724</v>
      </c>
      <c r="M141" s="43">
        <v>171310.81413195599</v>
      </c>
      <c r="N141" s="43">
        <v>1114.5013363359801</v>
      </c>
      <c r="O141" s="43">
        <v>821.42830307759095</v>
      </c>
      <c r="P141" s="43">
        <v>83.284733326119607</v>
      </c>
      <c r="Q141" s="43">
        <v>1.9827900418193301</v>
      </c>
      <c r="R141" s="43">
        <v>388274.53015273198</v>
      </c>
      <c r="S141" s="43">
        <v>389204</v>
      </c>
      <c r="T141" s="43">
        <v>0.37997771618138099</v>
      </c>
      <c r="U141" s="43">
        <v>16.022802202266799</v>
      </c>
      <c r="V141" s="43">
        <v>16.136232596050601</v>
      </c>
      <c r="W141" s="43">
        <v>25.006211532837</v>
      </c>
      <c r="X141" s="43">
        <v>299.53028932414799</v>
      </c>
      <c r="Y141" s="43">
        <v>75.022080711017097</v>
      </c>
      <c r="Z141" s="43">
        <v>66.719164694051898</v>
      </c>
      <c r="AA141" s="43">
        <v>0.23936403554736299</v>
      </c>
      <c r="AB141" s="43">
        <v>0.72629185477776503</v>
      </c>
      <c r="AC141" s="43">
        <v>2.1445308322830301</v>
      </c>
      <c r="AD141" s="43">
        <v>2.33503766469082</v>
      </c>
      <c r="AE141" s="43">
        <v>1.4496337345317101</v>
      </c>
      <c r="AF141" s="43">
        <v>1.8541009424389201</v>
      </c>
      <c r="AG141" s="43">
        <v>11.962445637255501</v>
      </c>
      <c r="AH141" s="43">
        <v>-0.19487675077890701</v>
      </c>
      <c r="AI141" s="43">
        <v>966.71078658633496</v>
      </c>
      <c r="AJ141" s="43">
        <v>243.462621467307</v>
      </c>
      <c r="AK141" s="43">
        <f t="shared" si="44"/>
        <v>3.9706743514061285</v>
      </c>
      <c r="AL141" s="43">
        <v>0.92665039032801799</v>
      </c>
      <c r="AM141" s="43">
        <v>0.23802646733518301</v>
      </c>
      <c r="AN141" s="43">
        <v>9.9352729290249006E-2</v>
      </c>
      <c r="AO141" s="43">
        <v>3.3181727458692002E-2</v>
      </c>
      <c r="AP141" s="43">
        <v>61.788106077102398</v>
      </c>
      <c r="AQ141" s="43">
        <v>0.61675836919806504</v>
      </c>
      <c r="AR141" s="43">
        <v>12.2300706823432</v>
      </c>
      <c r="AS141" s="43">
        <v>1850.6810933788399</v>
      </c>
      <c r="AT141" s="43">
        <v>2378.7913961592799</v>
      </c>
      <c r="AU141" s="43">
        <v>205.693891181997</v>
      </c>
      <c r="AV141" s="43">
        <v>745.96738259573704</v>
      </c>
      <c r="AW141" s="43">
        <v>104.32516116961</v>
      </c>
      <c r="AX141" s="43">
        <v>21.962453031204699</v>
      </c>
      <c r="AY141" s="43">
        <v>79.087964070701702</v>
      </c>
      <c r="AZ141" s="43">
        <v>8.3524445558441407</v>
      </c>
      <c r="BA141" s="43">
        <v>43.664659541577898</v>
      </c>
      <c r="BB141" s="43">
        <v>8.6921574014276395</v>
      </c>
      <c r="BC141" s="43">
        <v>23.807514538810199</v>
      </c>
      <c r="BD141" s="43">
        <v>3.3003568604312798</v>
      </c>
      <c r="BE141" s="43">
        <v>20.617657446466101</v>
      </c>
      <c r="BF141" s="43">
        <v>3.3965886950474902</v>
      </c>
      <c r="BG141" s="43">
        <v>11.0825536817967</v>
      </c>
      <c r="BH141" s="43">
        <v>31.8308013208528</v>
      </c>
      <c r="BI141" s="43">
        <v>6.3284086844604701</v>
      </c>
      <c r="BJ141" s="44">
        <f t="shared" si="30"/>
        <v>7808.7809847208437</v>
      </c>
      <c r="BK141" s="43">
        <f t="shared" si="31"/>
        <v>3880.5732400640782</v>
      </c>
      <c r="BL141" s="43">
        <f t="shared" si="32"/>
        <v>2216.5289998060025</v>
      </c>
      <c r="BM141" s="43">
        <f t="shared" si="33"/>
        <v>1632.3137474742605</v>
      </c>
      <c r="BN141" s="43">
        <f t="shared" si="34"/>
        <v>704.89973763249998</v>
      </c>
      <c r="BO141" s="43">
        <f t="shared" si="35"/>
        <v>390.09685668214382</v>
      </c>
      <c r="BP141" s="43">
        <f t="shared" si="36"/>
        <v>397.42695512915424</v>
      </c>
      <c r="BQ141" s="43">
        <f t="shared" si="37"/>
        <v>231.3696552865413</v>
      </c>
      <c r="BR141" s="43">
        <f t="shared" si="38"/>
        <v>177.49861602267438</v>
      </c>
      <c r="BS141" s="43">
        <f t="shared" si="39"/>
        <v>159.19702200416921</v>
      </c>
      <c r="BT141" s="43">
        <f t="shared" si="40"/>
        <v>148.79696586756376</v>
      </c>
      <c r="BU141" s="43">
        <f t="shared" si="41"/>
        <v>133.61768665713683</v>
      </c>
      <c r="BV141" s="43">
        <f t="shared" si="42"/>
        <v>128.059984139541</v>
      </c>
      <c r="BW141" s="45">
        <f t="shared" si="43"/>
        <v>138.07271118079228</v>
      </c>
    </row>
    <row r="142" spans="1:75" x14ac:dyDescent="0.25">
      <c r="A142" s="42">
        <v>139</v>
      </c>
      <c r="B142" s="1" t="s">
        <v>370</v>
      </c>
      <c r="C142" s="1" t="s">
        <v>356</v>
      </c>
      <c r="D142" s="43">
        <v>1.3324013404644499</v>
      </c>
      <c r="E142" s="43">
        <v>0.181491791574169</v>
      </c>
      <c r="F142" s="43">
        <v>0.76345802973619303</v>
      </c>
      <c r="G142" s="43">
        <v>846.49516500803395</v>
      </c>
      <c r="H142" s="43">
        <v>230.44281825440899</v>
      </c>
      <c r="I142" s="43">
        <v>232.05640155717401</v>
      </c>
      <c r="J142" s="43">
        <v>182.11567898674801</v>
      </c>
      <c r="K142" s="43">
        <v>2093.4582318180601</v>
      </c>
      <c r="L142" s="43">
        <v>2549.5183834298</v>
      </c>
      <c r="M142" s="43">
        <v>165965.45438529499</v>
      </c>
      <c r="N142" s="43">
        <v>887.03273781543203</v>
      </c>
      <c r="O142" s="43">
        <v>727.56566488179101</v>
      </c>
      <c r="P142" s="43">
        <v>122.280526854177</v>
      </c>
      <c r="Q142" s="43">
        <v>4.7122807899387098</v>
      </c>
      <c r="R142" s="43">
        <v>386462.81944091897</v>
      </c>
      <c r="S142" s="43">
        <v>389204</v>
      </c>
      <c r="T142" s="43">
        <v>0.41066237161042102</v>
      </c>
      <c r="U142" s="43">
        <v>5.0537982492687696</v>
      </c>
      <c r="V142" s="43">
        <v>24.9993619270853</v>
      </c>
      <c r="W142" s="43">
        <v>20.963368348945199</v>
      </c>
      <c r="X142" s="43">
        <v>308.84720088196502</v>
      </c>
      <c r="Y142" s="43">
        <v>109.82393672742199</v>
      </c>
      <c r="Z142" s="43">
        <v>83.867812178272203</v>
      </c>
      <c r="AA142" s="43">
        <v>0.52827912370929098</v>
      </c>
      <c r="AB142" s="43">
        <v>5.39249453558444</v>
      </c>
      <c r="AC142" s="43">
        <v>3.23518506396434</v>
      </c>
      <c r="AD142" s="43">
        <v>3.66283205995104</v>
      </c>
      <c r="AE142" s="43">
        <v>1.84379678035552</v>
      </c>
      <c r="AF142" s="43">
        <v>2.2041637290366798</v>
      </c>
      <c r="AG142" s="43">
        <v>8.7621187481531795</v>
      </c>
      <c r="AH142" s="43">
        <v>0.12587190080924199</v>
      </c>
      <c r="AI142" s="43">
        <v>841.97440437909995</v>
      </c>
      <c r="AJ142" s="43">
        <v>219.04101690209899</v>
      </c>
      <c r="AK142" s="43">
        <f t="shared" si="44"/>
        <v>3.8439120502961455</v>
      </c>
      <c r="AL142" s="43">
        <v>0.67797555073535698</v>
      </c>
      <c r="AM142" s="43">
        <v>0.185671027610113</v>
      </c>
      <c r="AN142" s="43">
        <v>7.1443590622691996E-2</v>
      </c>
      <c r="AO142" s="43">
        <v>2.0344582243589E-2</v>
      </c>
      <c r="AP142" s="43">
        <v>58.299536726081101</v>
      </c>
      <c r="AQ142" s="43">
        <v>0.69514035074101099</v>
      </c>
      <c r="AR142" s="43">
        <v>11.0611324742679</v>
      </c>
      <c r="AS142" s="43">
        <v>1539.8661571540199</v>
      </c>
      <c r="AT142" s="43">
        <v>2149.8360211252002</v>
      </c>
      <c r="AU142" s="43">
        <v>195.11534303769699</v>
      </c>
      <c r="AV142" s="43">
        <v>727.38859806671996</v>
      </c>
      <c r="AW142" s="43">
        <v>104.59152626050999</v>
      </c>
      <c r="AX142" s="43">
        <v>17.6660708616085</v>
      </c>
      <c r="AY142" s="43">
        <v>76.873199836191503</v>
      </c>
      <c r="AZ142" s="43">
        <v>8.0028781391040695</v>
      </c>
      <c r="BA142" s="43">
        <v>44.450245370499701</v>
      </c>
      <c r="BB142" s="43">
        <v>8.5084045525085603</v>
      </c>
      <c r="BC142" s="43">
        <v>23.438503128421999</v>
      </c>
      <c r="BD142" s="43">
        <v>3.0778017690341199</v>
      </c>
      <c r="BE142" s="43">
        <v>19.266509425231899</v>
      </c>
      <c r="BF142" s="43">
        <v>3.2799617073476401</v>
      </c>
      <c r="BG142" s="43">
        <v>9.3323803306148996</v>
      </c>
      <c r="BH142" s="43">
        <v>25.175382464448699</v>
      </c>
      <c r="BI142" s="43">
        <v>4.9073975550270603</v>
      </c>
      <c r="BJ142" s="44">
        <f t="shared" si="30"/>
        <v>6497.3255576118991</v>
      </c>
      <c r="BK142" s="43">
        <f t="shared" si="31"/>
        <v>3507.0734439236544</v>
      </c>
      <c r="BL142" s="43">
        <f t="shared" si="32"/>
        <v>2102.5360241131143</v>
      </c>
      <c r="BM142" s="43">
        <f t="shared" si="33"/>
        <v>1591.6599520059517</v>
      </c>
      <c r="BN142" s="43">
        <f t="shared" si="34"/>
        <v>706.69950176020268</v>
      </c>
      <c r="BO142" s="43">
        <f t="shared" si="35"/>
        <v>313.78456237315271</v>
      </c>
      <c r="BP142" s="43">
        <f t="shared" si="36"/>
        <v>386.29748661402766</v>
      </c>
      <c r="BQ142" s="43">
        <f t="shared" si="37"/>
        <v>221.68637504443407</v>
      </c>
      <c r="BR142" s="43">
        <f t="shared" si="38"/>
        <v>180.69205435162479</v>
      </c>
      <c r="BS142" s="43">
        <f t="shared" si="39"/>
        <v>155.83158521077948</v>
      </c>
      <c r="BT142" s="43">
        <f t="shared" si="40"/>
        <v>146.49064455263749</v>
      </c>
      <c r="BU142" s="43">
        <f t="shared" si="41"/>
        <v>124.60735907020728</v>
      </c>
      <c r="BV142" s="43">
        <f t="shared" si="42"/>
        <v>119.66776040516707</v>
      </c>
      <c r="BW142" s="45">
        <f t="shared" si="43"/>
        <v>133.33177672144879</v>
      </c>
    </row>
    <row r="143" spans="1:75" x14ac:dyDescent="0.25">
      <c r="A143" s="42">
        <v>140</v>
      </c>
      <c r="B143" s="1" t="s">
        <v>371</v>
      </c>
      <c r="C143" s="1" t="s">
        <v>356</v>
      </c>
      <c r="D143" s="43">
        <v>2.5260288235320401</v>
      </c>
      <c r="E143" s="43">
        <v>-0.44601151394135302</v>
      </c>
      <c r="F143" s="43">
        <v>2.10597889790502</v>
      </c>
      <c r="G143" s="43">
        <v>925.03119077500401</v>
      </c>
      <c r="H143" s="43">
        <v>32.989892237423</v>
      </c>
      <c r="I143" s="43">
        <v>30.161021270516901</v>
      </c>
      <c r="J143" s="43">
        <v>300.91206849100098</v>
      </c>
      <c r="K143" s="43">
        <v>2553.6471607828798</v>
      </c>
      <c r="L143" s="43">
        <v>2802.77578229136</v>
      </c>
      <c r="M143" s="43">
        <v>175886.43689103899</v>
      </c>
      <c r="N143" s="43">
        <v>882.09357368137796</v>
      </c>
      <c r="O143" s="43">
        <v>895.99073180580103</v>
      </c>
      <c r="P143" s="43">
        <v>141.69362246178599</v>
      </c>
      <c r="Q143" s="43">
        <v>2.1758235517465701</v>
      </c>
      <c r="R143" s="43">
        <v>405802.46430217603</v>
      </c>
      <c r="S143" s="43">
        <v>389204</v>
      </c>
      <c r="T143" s="43">
        <v>0.69303840585903698</v>
      </c>
      <c r="U143" s="43">
        <v>0.95697399087616297</v>
      </c>
      <c r="V143" s="43">
        <v>0.43617707471713202</v>
      </c>
      <c r="W143" s="43">
        <v>23.5305404341482</v>
      </c>
      <c r="X143" s="43">
        <v>324.164794029245</v>
      </c>
      <c r="Y143" s="43">
        <v>79.708979331025901</v>
      </c>
      <c r="Z143" s="43">
        <v>79.913086129598398</v>
      </c>
      <c r="AA143" s="43">
        <v>0.13546525087855099</v>
      </c>
      <c r="AB143" s="43">
        <v>0.34537905825991</v>
      </c>
      <c r="AC143" s="43">
        <v>2.9940927509686501</v>
      </c>
      <c r="AD143" s="43">
        <v>2.8014972736344101</v>
      </c>
      <c r="AE143" s="43">
        <v>0.43395957566590398</v>
      </c>
      <c r="AF143" s="43">
        <v>0.39879695164898599</v>
      </c>
      <c r="AG143" s="43">
        <v>7.7554156002580799</v>
      </c>
      <c r="AH143" s="43">
        <v>-0.26522890288016798</v>
      </c>
      <c r="AI143" s="43">
        <v>931.21414129288905</v>
      </c>
      <c r="AJ143" s="43">
        <v>190.44614467737699</v>
      </c>
      <c r="AK143" s="43">
        <f t="shared" si="44"/>
        <v>4.8896455366444993</v>
      </c>
      <c r="AL143" s="43">
        <v>1.18081957498155</v>
      </c>
      <c r="AM143" s="43">
        <v>2.1877752904713998E-2</v>
      </c>
      <c r="AN143" s="43">
        <v>2.3369960737327999E-2</v>
      </c>
      <c r="AO143" s="43">
        <v>1.7035619884252E-2</v>
      </c>
      <c r="AP143" s="43">
        <v>58.932706061796502</v>
      </c>
      <c r="AQ143" s="43">
        <v>0.534211352794562</v>
      </c>
      <c r="AR143" s="43">
        <v>13.0039399801411</v>
      </c>
      <c r="AS143" s="43">
        <v>1808.2861557798301</v>
      </c>
      <c r="AT143" s="43">
        <v>2436.37331018348</v>
      </c>
      <c r="AU143" s="43">
        <v>209.18336117644199</v>
      </c>
      <c r="AV143" s="43">
        <v>718.86791118671294</v>
      </c>
      <c r="AW143" s="43">
        <v>92.956029902007302</v>
      </c>
      <c r="AX143" s="43">
        <v>18.393332551472501</v>
      </c>
      <c r="AY143" s="43">
        <v>63.219592528330303</v>
      </c>
      <c r="AZ143" s="43">
        <v>6.5440753889096399</v>
      </c>
      <c r="BA143" s="43">
        <v>34.303250184038902</v>
      </c>
      <c r="BB143" s="43">
        <v>6.8291569705946999</v>
      </c>
      <c r="BC143" s="43">
        <v>18.435301703731199</v>
      </c>
      <c r="BD143" s="43">
        <v>2.6100842211958799</v>
      </c>
      <c r="BE143" s="43">
        <v>18.150462954080801</v>
      </c>
      <c r="BF143" s="43">
        <v>3.0911678362375801</v>
      </c>
      <c r="BG143" s="43">
        <v>9.1894183044548008</v>
      </c>
      <c r="BH143" s="43">
        <v>24.9204034079747</v>
      </c>
      <c r="BI143" s="43">
        <v>4.2909648453589</v>
      </c>
      <c r="BJ143" s="44">
        <f t="shared" si="30"/>
        <v>7629.8993914760767</v>
      </c>
      <c r="BK143" s="43">
        <f t="shared" si="31"/>
        <v>3974.5078469551063</v>
      </c>
      <c r="BL143" s="43">
        <f t="shared" si="32"/>
        <v>2254.1310471599354</v>
      </c>
      <c r="BM143" s="43">
        <f t="shared" si="33"/>
        <v>1573.0151229468554</v>
      </c>
      <c r="BN143" s="43">
        <f t="shared" si="34"/>
        <v>628.08128312167094</v>
      </c>
      <c r="BO143" s="43">
        <f t="shared" si="35"/>
        <v>326.70217675794851</v>
      </c>
      <c r="BP143" s="43">
        <f t="shared" si="36"/>
        <v>317.68639461472515</v>
      </c>
      <c r="BQ143" s="43">
        <f t="shared" si="37"/>
        <v>181.27632656259391</v>
      </c>
      <c r="BR143" s="43">
        <f t="shared" si="38"/>
        <v>139.44410643918252</v>
      </c>
      <c r="BS143" s="43">
        <f t="shared" si="39"/>
        <v>125.07613499257691</v>
      </c>
      <c r="BT143" s="43">
        <f t="shared" si="40"/>
        <v>115.22063564831998</v>
      </c>
      <c r="BU143" s="43">
        <f t="shared" si="41"/>
        <v>105.67142595934736</v>
      </c>
      <c r="BV143" s="43">
        <f t="shared" si="42"/>
        <v>112.73579474584348</v>
      </c>
      <c r="BW143" s="45">
        <f t="shared" si="43"/>
        <v>125.65722911534878</v>
      </c>
    </row>
    <row r="144" spans="1:75" x14ac:dyDescent="0.25">
      <c r="A144" s="42">
        <v>141</v>
      </c>
      <c r="B144" s="1" t="s">
        <v>372</v>
      </c>
      <c r="C144" s="1" t="s">
        <v>356</v>
      </c>
      <c r="D144" s="43">
        <v>3.41263896878097</v>
      </c>
      <c r="E144" s="43">
        <v>-0.75366160036803798</v>
      </c>
      <c r="F144" s="43">
        <v>0.74580646223827995</v>
      </c>
      <c r="G144" s="43">
        <v>872.30180959912195</v>
      </c>
      <c r="H144" s="43">
        <v>20.493129011653899</v>
      </c>
      <c r="I144" s="43">
        <v>13.696854559109999</v>
      </c>
      <c r="J144" s="43">
        <v>1262.9554372103801</v>
      </c>
      <c r="K144" s="43">
        <v>4421.1191493444703</v>
      </c>
      <c r="L144" s="43">
        <v>4612.7397195312296</v>
      </c>
      <c r="M144" s="43">
        <v>159736.99875245499</v>
      </c>
      <c r="N144" s="43">
        <v>482.24265393456</v>
      </c>
      <c r="O144" s="43">
        <v>646.90119478069198</v>
      </c>
      <c r="P144" s="43">
        <v>135.97999125021801</v>
      </c>
      <c r="Q144" s="43">
        <v>300.89592248206799</v>
      </c>
      <c r="R144" s="43">
        <v>378059.49709545</v>
      </c>
      <c r="S144" s="43">
        <v>389204</v>
      </c>
      <c r="T144" s="43">
        <v>0.59209180201399503</v>
      </c>
      <c r="U144" s="43">
        <v>1.5639251238004901</v>
      </c>
      <c r="V144" s="43">
        <v>0.15669389059113301</v>
      </c>
      <c r="W144" s="43">
        <v>12.044990685537201</v>
      </c>
      <c r="X144" s="43">
        <v>251.00545345683801</v>
      </c>
      <c r="Y144" s="43">
        <v>23.957679296661802</v>
      </c>
      <c r="Z144" s="43">
        <v>42.968477818360803</v>
      </c>
      <c r="AA144" s="43">
        <v>-1.9150831882141998E-2</v>
      </c>
      <c r="AB144" s="43">
        <v>1.2843544781802501</v>
      </c>
      <c r="AC144" s="43">
        <v>2.7613109188884399</v>
      </c>
      <c r="AD144" s="43">
        <v>1.5055457601931901</v>
      </c>
      <c r="AE144" s="43">
        <v>0.24519593265456299</v>
      </c>
      <c r="AF144" s="43">
        <v>0.71174328519045005</v>
      </c>
      <c r="AG144" s="43">
        <v>7.4300491514651803</v>
      </c>
      <c r="AH144" s="43">
        <v>2.7607686745786499</v>
      </c>
      <c r="AI144" s="43">
        <v>899.31846155666005</v>
      </c>
      <c r="AJ144" s="43">
        <v>90.221019076638996</v>
      </c>
      <c r="AK144" s="43">
        <f t="shared" si="44"/>
        <v>9.9679483867581506</v>
      </c>
      <c r="AL144" s="43">
        <v>0.52692480732861802</v>
      </c>
      <c r="AM144" s="43">
        <v>-2.0846604618766001E-2</v>
      </c>
      <c r="AN144" s="43">
        <v>-2.7028616401969002E-2</v>
      </c>
      <c r="AO144" s="43">
        <v>7.0141710192114001E-2</v>
      </c>
      <c r="AP144" s="43">
        <v>129.65638148985099</v>
      </c>
      <c r="AQ144" s="43">
        <v>77.419889698136899</v>
      </c>
      <c r="AR144" s="43">
        <v>75.583268613236498</v>
      </c>
      <c r="AS144" s="43">
        <v>861.19819201826795</v>
      </c>
      <c r="AT144" s="43">
        <v>1131.7889876867901</v>
      </c>
      <c r="AU144" s="43">
        <v>91.012519868025393</v>
      </c>
      <c r="AV144" s="43">
        <v>328.82009192926</v>
      </c>
      <c r="AW144" s="43">
        <v>37.571645137980603</v>
      </c>
      <c r="AX144" s="43">
        <v>10.611155848424801</v>
      </c>
      <c r="AY144" s="43">
        <v>27.044752238313301</v>
      </c>
      <c r="AZ144" s="43">
        <v>2.45327483961207</v>
      </c>
      <c r="BA144" s="43">
        <v>14.9457704914908</v>
      </c>
      <c r="BB144" s="43">
        <v>2.70463747550472</v>
      </c>
      <c r="BC144" s="43">
        <v>8.0531877675366292</v>
      </c>
      <c r="BD144" s="43">
        <v>1.0449764622770801</v>
      </c>
      <c r="BE144" s="43">
        <v>7.0695131418188897</v>
      </c>
      <c r="BF144" s="43">
        <v>1.25699103395873</v>
      </c>
      <c r="BG144" s="43">
        <v>6.81138882018855</v>
      </c>
      <c r="BH144" s="43">
        <v>19.3139920384832</v>
      </c>
      <c r="BI144" s="43">
        <v>5.8231157278418397</v>
      </c>
      <c r="BJ144" s="44">
        <f t="shared" si="30"/>
        <v>3633.7476456467002</v>
      </c>
      <c r="BK144" s="43">
        <f t="shared" si="31"/>
        <v>1846.3115622949267</v>
      </c>
      <c r="BL144" s="43">
        <f t="shared" si="32"/>
        <v>980.73836064682541</v>
      </c>
      <c r="BM144" s="43">
        <f t="shared" si="33"/>
        <v>719.51880072048141</v>
      </c>
      <c r="BN144" s="43">
        <f t="shared" si="34"/>
        <v>253.8624671485176</v>
      </c>
      <c r="BO144" s="43">
        <f t="shared" si="35"/>
        <v>188.47523709457906</v>
      </c>
      <c r="BP144" s="43">
        <f t="shared" si="36"/>
        <v>135.9032775794638</v>
      </c>
      <c r="BQ144" s="43">
        <f t="shared" si="37"/>
        <v>67.957751789808029</v>
      </c>
      <c r="BR144" s="43">
        <f t="shared" si="38"/>
        <v>60.755164599556096</v>
      </c>
      <c r="BS144" s="43">
        <f t="shared" si="39"/>
        <v>49.535484899353847</v>
      </c>
      <c r="BT144" s="43">
        <f t="shared" si="40"/>
        <v>50.332423547103929</v>
      </c>
      <c r="BU144" s="43">
        <f t="shared" si="41"/>
        <v>42.306739363444535</v>
      </c>
      <c r="BV144" s="43">
        <f t="shared" si="42"/>
        <v>43.910019514403039</v>
      </c>
      <c r="BW144" s="45">
        <f t="shared" si="43"/>
        <v>51.097196502387398</v>
      </c>
    </row>
    <row r="145" spans="1:75" x14ac:dyDescent="0.25">
      <c r="A145" s="42">
        <v>142</v>
      </c>
      <c r="B145" s="1" t="s">
        <v>373</v>
      </c>
      <c r="C145" s="1" t="s">
        <v>356</v>
      </c>
      <c r="D145" s="43">
        <v>1.3762294736219201</v>
      </c>
      <c r="E145" s="43">
        <v>-9.8506169342979195</v>
      </c>
      <c r="F145" s="43">
        <v>5.20155233057665</v>
      </c>
      <c r="G145" s="43">
        <v>804.02002622529301</v>
      </c>
      <c r="H145" s="43">
        <v>950.74518060237403</v>
      </c>
      <c r="I145" s="43">
        <v>945.70100207741996</v>
      </c>
      <c r="J145" s="43">
        <v>286.60306269704398</v>
      </c>
      <c r="K145" s="43">
        <v>-5100.36897505249</v>
      </c>
      <c r="L145" s="43">
        <v>2881.0267040620201</v>
      </c>
      <c r="M145" s="43">
        <v>135374.75960145501</v>
      </c>
      <c r="N145" s="43">
        <v>2023.23897859147</v>
      </c>
      <c r="O145" s="43">
        <v>157.91287578907799</v>
      </c>
      <c r="P145" s="43">
        <v>235.89388365852901</v>
      </c>
      <c r="Q145" s="43">
        <v>1.4485371502701501</v>
      </c>
      <c r="R145" s="43">
        <v>402218.48587980098</v>
      </c>
      <c r="S145" s="43">
        <v>389204</v>
      </c>
      <c r="T145" s="43">
        <v>3.5302017087063202</v>
      </c>
      <c r="U145" s="43">
        <v>81.012137410669695</v>
      </c>
      <c r="V145" s="43">
        <v>39.539849978246998</v>
      </c>
      <c r="W145" s="43">
        <v>11.879252829245701</v>
      </c>
      <c r="X145" s="43">
        <v>525.41558823651803</v>
      </c>
      <c r="Y145" s="43">
        <v>1854.3809567634401</v>
      </c>
      <c r="Z145" s="43">
        <v>1625.4923464552201</v>
      </c>
      <c r="AA145" s="43">
        <v>1.49842452490872</v>
      </c>
      <c r="AB145" s="43">
        <v>0.58678354459122495</v>
      </c>
      <c r="AC145" s="43">
        <v>4.6791045150114599</v>
      </c>
      <c r="AD145" s="43">
        <v>5.24776423490664</v>
      </c>
      <c r="AE145" s="43">
        <v>5.2480649645937003</v>
      </c>
      <c r="AF145" s="43">
        <v>-2.12577235822542</v>
      </c>
      <c r="AG145" s="43">
        <v>10.809132257636399</v>
      </c>
      <c r="AH145" s="43">
        <v>-4.1586269600806904</v>
      </c>
      <c r="AI145" s="43">
        <v>958.66717876840505</v>
      </c>
      <c r="AJ145" s="43">
        <v>199.70980311862601</v>
      </c>
      <c r="AK145" s="43">
        <f t="shared" si="44"/>
        <v>4.8003010558223043</v>
      </c>
      <c r="AL145" s="43">
        <v>0.70828736937041503</v>
      </c>
      <c r="AM145" s="43">
        <v>0.24687413963843899</v>
      </c>
      <c r="AN145" s="43">
        <v>0.19569672580676301</v>
      </c>
      <c r="AO145" s="43">
        <v>-8.7307709054415997E-2</v>
      </c>
      <c r="AP145" s="43">
        <v>47.106294434250898</v>
      </c>
      <c r="AQ145" s="43">
        <v>0.68854322800109302</v>
      </c>
      <c r="AR145" s="43">
        <v>11.639732063633501</v>
      </c>
      <c r="AS145" s="43">
        <v>1362.5433201486001</v>
      </c>
      <c r="AT145" s="43">
        <v>2346.16994708226</v>
      </c>
      <c r="AU145" s="43">
        <v>211.010158255806</v>
      </c>
      <c r="AV145" s="43">
        <v>810.85786788529094</v>
      </c>
      <c r="AW145" s="43">
        <v>96.037587517131001</v>
      </c>
      <c r="AX145" s="43">
        <v>18.389534275428598</v>
      </c>
      <c r="AY145" s="43">
        <v>63.070104752955601</v>
      </c>
      <c r="AZ145" s="43">
        <v>7.0811728565930698</v>
      </c>
      <c r="BA145" s="43">
        <v>32.505518238364601</v>
      </c>
      <c r="BB145" s="43">
        <v>6.4224292095227602</v>
      </c>
      <c r="BC145" s="43">
        <v>19.6643994359946</v>
      </c>
      <c r="BD145" s="43">
        <v>2.34288077063843</v>
      </c>
      <c r="BE145" s="43">
        <v>17.297593380795199</v>
      </c>
      <c r="BF145" s="43">
        <v>2.8978600164139299</v>
      </c>
      <c r="BG145" s="43">
        <v>7.9758135286658396</v>
      </c>
      <c r="BH145" s="43">
        <v>23.725096121408999</v>
      </c>
      <c r="BI145" s="43">
        <v>5.8343471341089197</v>
      </c>
      <c r="BJ145" s="44">
        <f t="shared" si="30"/>
        <v>5749.127933116456</v>
      </c>
      <c r="BK145" s="43">
        <f t="shared" si="31"/>
        <v>3827.3571730542581</v>
      </c>
      <c r="BL145" s="43">
        <f t="shared" si="32"/>
        <v>2273.8163605151512</v>
      </c>
      <c r="BM145" s="43">
        <f t="shared" si="33"/>
        <v>1774.3060566417744</v>
      </c>
      <c r="BN145" s="43">
        <f t="shared" si="34"/>
        <v>648.90261835899332</v>
      </c>
      <c r="BO145" s="43">
        <f t="shared" si="35"/>
        <v>326.63471181933568</v>
      </c>
      <c r="BP145" s="43">
        <f t="shared" si="36"/>
        <v>316.93519976359596</v>
      </c>
      <c r="BQ145" s="43">
        <f t="shared" si="37"/>
        <v>196.15437275881081</v>
      </c>
      <c r="BR145" s="43">
        <f t="shared" si="38"/>
        <v>132.13625300148212</v>
      </c>
      <c r="BS145" s="43">
        <f t="shared" si="39"/>
        <v>117.62690859931794</v>
      </c>
      <c r="BT145" s="43">
        <f t="shared" si="40"/>
        <v>122.90249647496624</v>
      </c>
      <c r="BU145" s="43">
        <f t="shared" si="41"/>
        <v>94.853472495483004</v>
      </c>
      <c r="BV145" s="43">
        <f t="shared" si="42"/>
        <v>107.43846820369689</v>
      </c>
      <c r="BW145" s="45">
        <f t="shared" si="43"/>
        <v>117.79918765910284</v>
      </c>
    </row>
    <row r="146" spans="1:75" x14ac:dyDescent="0.25">
      <c r="A146" s="42">
        <v>143</v>
      </c>
      <c r="B146" s="1" t="s">
        <v>374</v>
      </c>
      <c r="C146" s="1" t="s">
        <v>356</v>
      </c>
      <c r="D146" s="43">
        <v>2.77901925495875</v>
      </c>
      <c r="E146" s="43">
        <v>1.3427851819400101</v>
      </c>
      <c r="F146" s="43">
        <v>2.9386439279692498</v>
      </c>
      <c r="G146" s="43">
        <v>534.58157941766297</v>
      </c>
      <c r="H146" s="43">
        <v>116.41520881022799</v>
      </c>
      <c r="I146" s="43">
        <v>106.994203644275</v>
      </c>
      <c r="J146" s="43">
        <v>155.17016236107199</v>
      </c>
      <c r="K146" s="43">
        <v>1867.65027656339</v>
      </c>
      <c r="L146" s="43">
        <v>2024.1924721733999</v>
      </c>
      <c r="M146" s="43">
        <v>180007.77188499301</v>
      </c>
      <c r="N146" s="43">
        <v>634.13690430827205</v>
      </c>
      <c r="O146" s="43">
        <v>510.63395558144401</v>
      </c>
      <c r="P146" s="43">
        <v>76.261968479720494</v>
      </c>
      <c r="Q146" s="43">
        <v>2.84136746352873</v>
      </c>
      <c r="R146" s="43">
        <v>390398.07978098397</v>
      </c>
      <c r="S146" s="43">
        <v>389204</v>
      </c>
      <c r="T146" s="43">
        <v>0.51167660218185196</v>
      </c>
      <c r="U146" s="43">
        <v>4.9607825378232704</v>
      </c>
      <c r="V146" s="43">
        <v>2.1822978924093102</v>
      </c>
      <c r="W146" s="43">
        <v>18.418880086682599</v>
      </c>
      <c r="X146" s="43">
        <v>243.55930405978901</v>
      </c>
      <c r="Y146" s="43">
        <v>59.718689055226498</v>
      </c>
      <c r="Z146" s="43">
        <v>65.699991936019799</v>
      </c>
      <c r="AA146" s="43">
        <v>0.203857874076841</v>
      </c>
      <c r="AB146" s="43">
        <v>0.824750746788667</v>
      </c>
      <c r="AC146" s="43">
        <v>4.80891783960121</v>
      </c>
      <c r="AD146" s="43">
        <v>4.5279674508199799</v>
      </c>
      <c r="AE146" s="43">
        <v>0.87965086117674895</v>
      </c>
      <c r="AF146" s="43">
        <v>1.1550579554627201</v>
      </c>
      <c r="AG146" s="43">
        <v>19.346601510558699</v>
      </c>
      <c r="AH146" s="43">
        <v>6.9039056457916997E-2</v>
      </c>
      <c r="AI146" s="43">
        <v>949.88759569231001</v>
      </c>
      <c r="AJ146" s="43">
        <v>205.08674088515301</v>
      </c>
      <c r="AK146" s="43">
        <f t="shared" si="44"/>
        <v>4.6316382599508943</v>
      </c>
      <c r="AL146" s="43">
        <v>0.85105479700420095</v>
      </c>
      <c r="AM146" s="43">
        <v>1.95580813416496</v>
      </c>
      <c r="AN146" s="43">
        <v>1.87507178274949</v>
      </c>
      <c r="AO146" s="43">
        <v>2.0864735065266E-2</v>
      </c>
      <c r="AP146" s="43">
        <v>46.477458881044598</v>
      </c>
      <c r="AQ146" s="43">
        <v>1.22633161223955</v>
      </c>
      <c r="AR146" s="43">
        <v>9.6738875215947697</v>
      </c>
      <c r="AS146" s="43">
        <v>1278.6067717681301</v>
      </c>
      <c r="AT146" s="43">
        <v>1962.04505982368</v>
      </c>
      <c r="AU146" s="43">
        <v>168.40629613996001</v>
      </c>
      <c r="AV146" s="43">
        <v>635.74749340583196</v>
      </c>
      <c r="AW146" s="43">
        <v>87.504095474359403</v>
      </c>
      <c r="AX146" s="43">
        <v>17.2853758250086</v>
      </c>
      <c r="AY146" s="43">
        <v>69.790301990041399</v>
      </c>
      <c r="AZ146" s="43">
        <v>6.9793214912472799</v>
      </c>
      <c r="BA146" s="43">
        <v>37.115917638382598</v>
      </c>
      <c r="BB146" s="43">
        <v>7.1269611571800997</v>
      </c>
      <c r="BC146" s="43">
        <v>20.132951430206202</v>
      </c>
      <c r="BD146" s="43">
        <v>2.6739941240656999</v>
      </c>
      <c r="BE146" s="43">
        <v>17.9317185709358</v>
      </c>
      <c r="BF146" s="43">
        <v>3.0980510704052402</v>
      </c>
      <c r="BG146" s="43">
        <v>9.1615364975385596</v>
      </c>
      <c r="BH146" s="43">
        <v>24.745422730092201</v>
      </c>
      <c r="BI146" s="43">
        <v>8.2082056396236993</v>
      </c>
      <c r="BJ146" s="44">
        <f t="shared" si="30"/>
        <v>5394.9652817220685</v>
      </c>
      <c r="BK146" s="43">
        <f t="shared" si="31"/>
        <v>3200.7260356014358</v>
      </c>
      <c r="BL146" s="43">
        <f t="shared" si="32"/>
        <v>1814.7230187495691</v>
      </c>
      <c r="BM146" s="43">
        <f t="shared" si="33"/>
        <v>1391.1323706910982</v>
      </c>
      <c r="BN146" s="43">
        <f t="shared" si="34"/>
        <v>591.24388834026627</v>
      </c>
      <c r="BO146" s="43">
        <f t="shared" si="35"/>
        <v>307.02266119020601</v>
      </c>
      <c r="BP146" s="43">
        <f t="shared" si="36"/>
        <v>350.70503512583616</v>
      </c>
      <c r="BQ146" s="43">
        <f t="shared" si="37"/>
        <v>193.33300529770858</v>
      </c>
      <c r="BR146" s="43">
        <f t="shared" si="38"/>
        <v>150.87771397716503</v>
      </c>
      <c r="BS146" s="43">
        <f t="shared" si="39"/>
        <v>130.53042412417764</v>
      </c>
      <c r="BT146" s="43">
        <f t="shared" si="40"/>
        <v>125.83094643878876</v>
      </c>
      <c r="BU146" s="43">
        <f t="shared" si="41"/>
        <v>108.25887141966396</v>
      </c>
      <c r="BV146" s="43">
        <f t="shared" si="42"/>
        <v>111.3771339809677</v>
      </c>
      <c r="BW146" s="45">
        <f t="shared" si="43"/>
        <v>125.93703538232684</v>
      </c>
    </row>
    <row r="147" spans="1:75" x14ac:dyDescent="0.25">
      <c r="A147" s="42">
        <v>144</v>
      </c>
      <c r="B147" s="1" t="s">
        <v>375</v>
      </c>
      <c r="C147" s="1" t="s">
        <v>356</v>
      </c>
      <c r="D147" s="43">
        <v>4.2839897260745499</v>
      </c>
      <c r="E147" s="43">
        <v>-0.43452748333681601</v>
      </c>
      <c r="F147" s="43">
        <v>0.88191569408896198</v>
      </c>
      <c r="G147" s="43">
        <v>194.72057604516399</v>
      </c>
      <c r="H147" s="43">
        <v>139.64191107918501</v>
      </c>
      <c r="I147" s="43">
        <v>140.980097589406</v>
      </c>
      <c r="J147" s="43">
        <v>465.75383058598601</v>
      </c>
      <c r="K147" s="43">
        <v>2321.3642599147702</v>
      </c>
      <c r="L147" s="43">
        <v>2247.5166796855201</v>
      </c>
      <c r="M147" s="43">
        <v>181027.15847834299</v>
      </c>
      <c r="N147" s="43">
        <v>75.373420591411303</v>
      </c>
      <c r="O147" s="43">
        <v>133.66836802759801</v>
      </c>
      <c r="P147" s="43">
        <v>103.192650068083</v>
      </c>
      <c r="Q147" s="43">
        <v>26.396559837116602</v>
      </c>
      <c r="R147" s="43">
        <v>382022.75085909897</v>
      </c>
      <c r="S147" s="43">
        <v>389204</v>
      </c>
      <c r="T147" s="43">
        <v>0.43330877537752299</v>
      </c>
      <c r="U147" s="43">
        <v>1.65106189353152</v>
      </c>
      <c r="V147" s="43">
        <v>1.2199033937649399</v>
      </c>
      <c r="W147" s="43">
        <v>4.9279422560967099</v>
      </c>
      <c r="X147" s="43">
        <v>300.691586920227</v>
      </c>
      <c r="Y147" s="43">
        <v>75.508364182563895</v>
      </c>
      <c r="Z147" s="43">
        <v>72.006858332900094</v>
      </c>
      <c r="AA147" s="43">
        <v>0.21753300017785801</v>
      </c>
      <c r="AB147" s="43">
        <v>3.7959429052906501</v>
      </c>
      <c r="AC147" s="43">
        <v>6.7843242207188803</v>
      </c>
      <c r="AD147" s="43">
        <v>7.5384254965744102</v>
      </c>
      <c r="AE147" s="43">
        <v>1.0774262162860799</v>
      </c>
      <c r="AF147" s="43">
        <v>2.0262173726996999</v>
      </c>
      <c r="AG147" s="43">
        <v>17.7531408892971</v>
      </c>
      <c r="AH147" s="43">
        <v>1.07269164939898</v>
      </c>
      <c r="AI147" s="43">
        <v>924.07215588829797</v>
      </c>
      <c r="AJ147" s="43">
        <v>259.92361314268697</v>
      </c>
      <c r="AK147" s="43">
        <f t="shared" si="44"/>
        <v>3.5551681692768011</v>
      </c>
      <c r="AL147" s="43">
        <v>1.5771449627988301</v>
      </c>
      <c r="AM147" s="43">
        <v>1.1809758756439599</v>
      </c>
      <c r="AN147" s="43">
        <v>0.97692011016850899</v>
      </c>
      <c r="AO147" s="43">
        <v>5.7815180144540998E-2</v>
      </c>
      <c r="AP147" s="43">
        <v>79.436845978721195</v>
      </c>
      <c r="AQ147" s="43">
        <v>11.044216290882</v>
      </c>
      <c r="AR147" s="43">
        <v>23.598360048269999</v>
      </c>
      <c r="AS147" s="43">
        <v>1907.06745192229</v>
      </c>
      <c r="AT147" s="43">
        <v>2871.3806709587998</v>
      </c>
      <c r="AU147" s="43">
        <v>242.1903811082</v>
      </c>
      <c r="AV147" s="43">
        <v>891.30548188843397</v>
      </c>
      <c r="AW147" s="43">
        <v>119.28702194021901</v>
      </c>
      <c r="AX147" s="43">
        <v>24.417263167586999</v>
      </c>
      <c r="AY147" s="43">
        <v>90.125947048197901</v>
      </c>
      <c r="AZ147" s="43">
        <v>9.1284576209016102</v>
      </c>
      <c r="BA147" s="43">
        <v>49.1459020432575</v>
      </c>
      <c r="BB147" s="43">
        <v>9.71096042080727</v>
      </c>
      <c r="BC147" s="43">
        <v>25.3033100809911</v>
      </c>
      <c r="BD147" s="43">
        <v>3.5057387844701999</v>
      </c>
      <c r="BE147" s="43">
        <v>22.430755281096801</v>
      </c>
      <c r="BF147" s="43">
        <v>4.0841595450535104</v>
      </c>
      <c r="BG147" s="43">
        <v>11.1133476182421</v>
      </c>
      <c r="BH147" s="43">
        <v>26.867452540736998</v>
      </c>
      <c r="BI147" s="43">
        <v>5.76626666928576</v>
      </c>
      <c r="BJ147" s="44">
        <f t="shared" si="30"/>
        <v>8046.6981093767517</v>
      </c>
      <c r="BK147" s="43">
        <f t="shared" si="31"/>
        <v>4684.144650830016</v>
      </c>
      <c r="BL147" s="43">
        <f t="shared" si="32"/>
        <v>2609.8101412521555</v>
      </c>
      <c r="BM147" s="43">
        <f t="shared" si="33"/>
        <v>1950.3402229506214</v>
      </c>
      <c r="BN147" s="43">
        <f t="shared" si="34"/>
        <v>805.99339148796628</v>
      </c>
      <c r="BO147" s="43">
        <f t="shared" si="35"/>
        <v>433.69916816317937</v>
      </c>
      <c r="BP147" s="43">
        <f t="shared" si="36"/>
        <v>452.89420627235125</v>
      </c>
      <c r="BQ147" s="43">
        <f t="shared" si="37"/>
        <v>252.86586207483685</v>
      </c>
      <c r="BR147" s="43">
        <f t="shared" si="38"/>
        <v>199.78008960673782</v>
      </c>
      <c r="BS147" s="43">
        <f t="shared" si="39"/>
        <v>177.85641796350311</v>
      </c>
      <c r="BT147" s="43">
        <f t="shared" si="40"/>
        <v>158.14568800619438</v>
      </c>
      <c r="BU147" s="43">
        <f t="shared" si="41"/>
        <v>141.93274431053442</v>
      </c>
      <c r="BV147" s="43">
        <f t="shared" si="42"/>
        <v>139.32146137327206</v>
      </c>
      <c r="BW147" s="45">
        <f t="shared" si="43"/>
        <v>166.02274573388254</v>
      </c>
    </row>
    <row r="148" spans="1:75" x14ac:dyDescent="0.25">
      <c r="A148" s="42">
        <v>145</v>
      </c>
      <c r="B148" s="1" t="s">
        <v>376</v>
      </c>
      <c r="C148" s="1" t="s">
        <v>377</v>
      </c>
      <c r="D148" s="43">
        <v>5.4762274677725502</v>
      </c>
      <c r="E148" s="43">
        <v>4.2329069306234004</v>
      </c>
      <c r="F148" s="43">
        <v>0.364548227385188</v>
      </c>
      <c r="G148" s="43">
        <v>1635.70238442144</v>
      </c>
      <c r="H148" s="43">
        <v>48.746873890645197</v>
      </c>
      <c r="I148" s="43">
        <v>28.262294620398698</v>
      </c>
      <c r="J148" s="43">
        <v>9223.9747446535803</v>
      </c>
      <c r="K148" s="43">
        <v>10002.0596524022</v>
      </c>
      <c r="L148" s="43">
        <v>12650.098397174301</v>
      </c>
      <c r="M148" s="43">
        <v>176215.229798783</v>
      </c>
      <c r="N148" s="43">
        <v>-85.051794937571501</v>
      </c>
      <c r="O148" s="43">
        <v>-22.036625529855201</v>
      </c>
      <c r="P148" s="43">
        <v>219.365686339511</v>
      </c>
      <c r="Q148" s="43">
        <v>7.97184958158382</v>
      </c>
      <c r="R148" s="43">
        <v>370379.31455992098</v>
      </c>
      <c r="S148" s="43">
        <v>382386</v>
      </c>
      <c r="T148" s="43">
        <v>6.9265234166588002E-2</v>
      </c>
      <c r="U148" s="43">
        <v>18.5304872015097</v>
      </c>
      <c r="V148" s="43">
        <v>24.588541190694201</v>
      </c>
      <c r="W148" s="43">
        <v>2.2628696420576002</v>
      </c>
      <c r="X148" s="43">
        <v>339.36250609614899</v>
      </c>
      <c r="Y148" s="43">
        <v>733.64029955849003</v>
      </c>
      <c r="Z148" s="43">
        <v>772.01333120000004</v>
      </c>
      <c r="AA148" s="43">
        <v>0.27805672605937098</v>
      </c>
      <c r="AB148" s="43">
        <v>10.5851597378892</v>
      </c>
      <c r="AC148" s="43">
        <v>5.7901021087568703</v>
      </c>
      <c r="AD148" s="43">
        <v>5.8614418524782899</v>
      </c>
      <c r="AE148" s="43">
        <v>6.1122139186016504</v>
      </c>
      <c r="AF148" s="43">
        <v>9.0755986917592892</v>
      </c>
      <c r="AG148" s="43">
        <v>6.6948225228153104</v>
      </c>
      <c r="AH148" s="43">
        <v>-2.2753363383545602</v>
      </c>
      <c r="AI148" s="43">
        <v>118.905805823005</v>
      </c>
      <c r="AJ148" s="43">
        <v>1534.76487904331</v>
      </c>
      <c r="AK148" s="43">
        <f t="shared" si="44"/>
        <v>7.7474932770890931E-2</v>
      </c>
      <c r="AL148" s="43">
        <v>5.6314743817061599</v>
      </c>
      <c r="AM148" s="43">
        <v>1.98333326627539</v>
      </c>
      <c r="AN148" s="43">
        <v>2.54442203524555</v>
      </c>
      <c r="AO148" s="43">
        <v>9.5306746296681996E-2</v>
      </c>
      <c r="AP148" s="43">
        <v>22.593940252827</v>
      </c>
      <c r="AQ148" s="43">
        <v>2.4282501564471599</v>
      </c>
      <c r="AR148" s="43">
        <v>7.9927221093396499</v>
      </c>
      <c r="AS148" s="43">
        <v>413.58982194800501</v>
      </c>
      <c r="AT148" s="43">
        <v>1515.85098019614</v>
      </c>
      <c r="AU148" s="43">
        <v>191.51353305855801</v>
      </c>
      <c r="AV148" s="43">
        <v>997.03119149527197</v>
      </c>
      <c r="AW148" s="43">
        <v>287.50323850172401</v>
      </c>
      <c r="AX148" s="43">
        <v>10.7329192705824</v>
      </c>
      <c r="AY148" s="43">
        <v>319.31289044421402</v>
      </c>
      <c r="AZ148" s="43">
        <v>45.461307960558301</v>
      </c>
      <c r="BA148" s="43">
        <v>263.50257910005303</v>
      </c>
      <c r="BB148" s="43">
        <v>54.666342730745001</v>
      </c>
      <c r="BC148" s="43">
        <v>144.18386137806201</v>
      </c>
      <c r="BD148" s="43">
        <v>17.4974268158808</v>
      </c>
      <c r="BE148" s="43">
        <v>105.394459628864</v>
      </c>
      <c r="BF148" s="43">
        <v>12.697822985082899</v>
      </c>
      <c r="BG148" s="43">
        <v>9.5154174745651208</v>
      </c>
      <c r="BH148" s="43">
        <v>13.5798403701227</v>
      </c>
      <c r="BI148" s="43">
        <v>3.48068179549134</v>
      </c>
      <c r="BJ148" s="44">
        <f t="shared" si="30"/>
        <v>1745.1047339578272</v>
      </c>
      <c r="BK148" s="43">
        <f t="shared" si="31"/>
        <v>2472.8400981992495</v>
      </c>
      <c r="BL148" s="43">
        <f t="shared" si="32"/>
        <v>2063.7234165792888</v>
      </c>
      <c r="BM148" s="43">
        <f t="shared" si="33"/>
        <v>2181.6875087423891</v>
      </c>
      <c r="BN148" s="43">
        <f t="shared" si="34"/>
        <v>1942.5894493359731</v>
      </c>
      <c r="BO148" s="43">
        <f t="shared" si="35"/>
        <v>190.63799770128597</v>
      </c>
      <c r="BP148" s="43">
        <f t="shared" si="36"/>
        <v>1604.5873891669046</v>
      </c>
      <c r="BQ148" s="43">
        <f t="shared" si="37"/>
        <v>1259.3160099877646</v>
      </c>
      <c r="BR148" s="43">
        <f t="shared" si="38"/>
        <v>1071.1486955286709</v>
      </c>
      <c r="BS148" s="43">
        <f t="shared" si="39"/>
        <v>1001.2150683286629</v>
      </c>
      <c r="BT148" s="43">
        <f t="shared" si="40"/>
        <v>901.14913361288757</v>
      </c>
      <c r="BU148" s="43">
        <f t="shared" si="41"/>
        <v>708.39784679679349</v>
      </c>
      <c r="BV148" s="43">
        <f t="shared" si="42"/>
        <v>654.62397285008694</v>
      </c>
      <c r="BW148" s="45">
        <f t="shared" si="43"/>
        <v>516.17166606028047</v>
      </c>
    </row>
    <row r="149" spans="1:75" x14ac:dyDescent="0.25">
      <c r="A149" s="42">
        <v>146</v>
      </c>
      <c r="B149" s="1" t="s">
        <v>378</v>
      </c>
      <c r="C149" s="1" t="s">
        <v>377</v>
      </c>
      <c r="D149" s="43">
        <v>9.0655894894056193</v>
      </c>
      <c r="E149" s="43">
        <v>4.44924762524305</v>
      </c>
      <c r="F149" s="43">
        <v>2.2960446130938701</v>
      </c>
      <c r="G149" s="43">
        <v>485.54134005706101</v>
      </c>
      <c r="H149" s="43">
        <v>36.281751971750403</v>
      </c>
      <c r="I149" s="43">
        <v>24.7127347181336</v>
      </c>
      <c r="J149" s="43">
        <v>1006.06888346888</v>
      </c>
      <c r="K149" s="43">
        <v>2500.3983880843002</v>
      </c>
      <c r="L149" s="43">
        <v>4880.95197944344</v>
      </c>
      <c r="M149" s="43">
        <v>166522.29564518799</v>
      </c>
      <c r="N149" s="43">
        <v>531.02638077161896</v>
      </c>
      <c r="O149" s="43">
        <v>27.654311810241499</v>
      </c>
      <c r="P149" s="43">
        <v>-17.8950242247038</v>
      </c>
      <c r="Q149" s="43">
        <v>3.14471847565917</v>
      </c>
      <c r="R149" s="43">
        <v>395807.309532955</v>
      </c>
      <c r="S149" s="43">
        <v>382386</v>
      </c>
      <c r="T149" s="43">
        <v>1.13578790355729</v>
      </c>
      <c r="U149" s="43">
        <v>0.75797091941827499</v>
      </c>
      <c r="V149" s="43">
        <v>0.51251265118884703</v>
      </c>
      <c r="W149" s="43">
        <v>2.7207499222315801</v>
      </c>
      <c r="X149" s="43">
        <v>336.03811443963502</v>
      </c>
      <c r="Y149" s="43">
        <v>107.695517166362</v>
      </c>
      <c r="Z149" s="43">
        <v>108.774630065895</v>
      </c>
      <c r="AA149" s="43">
        <v>0.44133529347613398</v>
      </c>
      <c r="AB149" s="43">
        <v>5.3639228776874797</v>
      </c>
      <c r="AC149" s="43">
        <v>4.5503323412216803</v>
      </c>
      <c r="AD149" s="43">
        <v>3.7124796856972302</v>
      </c>
      <c r="AE149" s="43">
        <v>2.22112924573285</v>
      </c>
      <c r="AF149" s="43">
        <v>-0.45731663332619199</v>
      </c>
      <c r="AG149" s="43">
        <v>12.2389706118145</v>
      </c>
      <c r="AH149" s="43">
        <v>1.67722127828944</v>
      </c>
      <c r="AI149" s="43">
        <v>73.133825133216007</v>
      </c>
      <c r="AJ149" s="43">
        <v>4918.9378010237597</v>
      </c>
      <c r="AK149" s="43">
        <f t="shared" si="44"/>
        <v>1.4867808476455007E-2</v>
      </c>
      <c r="AL149" s="43">
        <v>1224.90819404014</v>
      </c>
      <c r="AM149" s="43">
        <v>13.9521850134375</v>
      </c>
      <c r="AN149" s="43">
        <v>13.2181884278426</v>
      </c>
      <c r="AO149" s="43">
        <v>0.10681618560503001</v>
      </c>
      <c r="AP149" s="43">
        <v>24.343498646029499</v>
      </c>
      <c r="AQ149" s="43">
        <v>0.78095405650409799</v>
      </c>
      <c r="AR149" s="43">
        <v>7.4588372573622799</v>
      </c>
      <c r="AS149" s="43">
        <v>242.700934710788</v>
      </c>
      <c r="AT149" s="43">
        <v>926.53194051354296</v>
      </c>
      <c r="AU149" s="43">
        <v>170.823290229343</v>
      </c>
      <c r="AV149" s="43">
        <v>1087.9753540025499</v>
      </c>
      <c r="AW149" s="43">
        <v>434.155928298878</v>
      </c>
      <c r="AX149" s="43">
        <v>11.770531593201399</v>
      </c>
      <c r="AY149" s="43">
        <v>644.60804128531902</v>
      </c>
      <c r="AZ149" s="43">
        <v>103.383834606349</v>
      </c>
      <c r="BA149" s="43">
        <v>717.24382245558104</v>
      </c>
      <c r="BB149" s="43">
        <v>150.76021968769399</v>
      </c>
      <c r="BC149" s="43">
        <v>447.961099975048</v>
      </c>
      <c r="BD149" s="43">
        <v>65.141778104563699</v>
      </c>
      <c r="BE149" s="43">
        <v>413.60339049524799</v>
      </c>
      <c r="BF149" s="43">
        <v>59.691427520044599</v>
      </c>
      <c r="BG149" s="43">
        <v>21.3636822432996</v>
      </c>
      <c r="BH149" s="43">
        <v>57.319405143403102</v>
      </c>
      <c r="BI149" s="43">
        <v>30.901363597790098</v>
      </c>
      <c r="BJ149" s="44">
        <f t="shared" si="30"/>
        <v>1024.0545768387681</v>
      </c>
      <c r="BK149" s="43">
        <f t="shared" si="31"/>
        <v>1511.471354834491</v>
      </c>
      <c r="BL149" s="43">
        <f t="shared" si="32"/>
        <v>1840.7682136782653</v>
      </c>
      <c r="BM149" s="43">
        <f t="shared" si="33"/>
        <v>2380.6900525219908</v>
      </c>
      <c r="BN149" s="43">
        <f t="shared" si="34"/>
        <v>2933.486002019446</v>
      </c>
      <c r="BO149" s="43">
        <f t="shared" si="35"/>
        <v>209.06805671760921</v>
      </c>
      <c r="BP149" s="43">
        <f t="shared" si="36"/>
        <v>3239.236388368437</v>
      </c>
      <c r="BQ149" s="43">
        <f t="shared" si="37"/>
        <v>2863.8181331398614</v>
      </c>
      <c r="BR149" s="43">
        <f t="shared" si="38"/>
        <v>2915.6252945348824</v>
      </c>
      <c r="BS149" s="43">
        <f t="shared" si="39"/>
        <v>2761.1761847563002</v>
      </c>
      <c r="BT149" s="43">
        <f t="shared" si="40"/>
        <v>2799.7568748440499</v>
      </c>
      <c r="BU149" s="43">
        <f t="shared" si="41"/>
        <v>2637.3189516017692</v>
      </c>
      <c r="BV149" s="43">
        <f t="shared" si="42"/>
        <v>2568.9651583555774</v>
      </c>
      <c r="BW149" s="45">
        <f t="shared" si="43"/>
        <v>2426.480793497748</v>
      </c>
    </row>
    <row r="150" spans="1:75" x14ac:dyDescent="0.25">
      <c r="A150" s="42">
        <v>147</v>
      </c>
      <c r="B150" s="1" t="s">
        <v>379</v>
      </c>
      <c r="C150" s="1" t="s">
        <v>377</v>
      </c>
      <c r="D150" s="43">
        <v>4.9382386477786602</v>
      </c>
      <c r="E150" s="43">
        <v>3.5163448928103</v>
      </c>
      <c r="F150" s="43">
        <v>1.0364783521844201</v>
      </c>
      <c r="G150" s="43">
        <v>645.92426296462895</v>
      </c>
      <c r="H150" s="43">
        <v>858.108130273396</v>
      </c>
      <c r="I150" s="43">
        <v>808.57106667380003</v>
      </c>
      <c r="J150" s="43">
        <v>12669.7979901954</v>
      </c>
      <c r="K150" s="43">
        <v>32298.800993259301</v>
      </c>
      <c r="L150" s="43">
        <v>31783.0241594748</v>
      </c>
      <c r="M150" s="43">
        <v>135948.75016322799</v>
      </c>
      <c r="N150" s="43">
        <v>-32.803031128092201</v>
      </c>
      <c r="O150" s="43">
        <v>151.295907897093</v>
      </c>
      <c r="P150" s="43">
        <v>115.63556496563299</v>
      </c>
      <c r="Q150" s="43">
        <v>52.604883992345798</v>
      </c>
      <c r="R150" s="43">
        <v>375584.690344378</v>
      </c>
      <c r="S150" s="43">
        <v>382386</v>
      </c>
      <c r="T150" s="43">
        <v>4.0800017314362798</v>
      </c>
      <c r="U150" s="43">
        <v>9258.0935209740292</v>
      </c>
      <c r="V150" s="43">
        <v>10356.425517772899</v>
      </c>
      <c r="W150" s="43">
        <v>18.022277792834299</v>
      </c>
      <c r="X150" s="43">
        <v>675.55303991302605</v>
      </c>
      <c r="Y150" s="43">
        <v>1872.8989125983801</v>
      </c>
      <c r="Z150" s="43">
        <v>1821.8543980551201</v>
      </c>
      <c r="AA150" s="43">
        <v>0.86259795027270403</v>
      </c>
      <c r="AB150" s="43">
        <v>0.61780123692893996</v>
      </c>
      <c r="AC150" s="43">
        <v>4.3780804195864196</v>
      </c>
      <c r="AD150" s="43">
        <v>5.2271586405285504</v>
      </c>
      <c r="AE150" s="43">
        <v>15.341865320727599</v>
      </c>
      <c r="AF150" s="43">
        <v>12.224958095474999</v>
      </c>
      <c r="AG150" s="43">
        <v>9.8637484191716602</v>
      </c>
      <c r="AH150" s="43">
        <v>3.1399523188542702</v>
      </c>
      <c r="AI150" s="43">
        <v>68.469659595701401</v>
      </c>
      <c r="AJ150" s="43">
        <v>5129.1797240919695</v>
      </c>
      <c r="AK150" s="43">
        <f t="shared" si="44"/>
        <v>1.3349046685593132E-2</v>
      </c>
      <c r="AL150" s="43">
        <v>18.812515448132</v>
      </c>
      <c r="AM150" s="43">
        <v>33.213521828077702</v>
      </c>
      <c r="AN150" s="43">
        <v>31.859072791337201</v>
      </c>
      <c r="AO150" s="43">
        <v>0.13418100549872899</v>
      </c>
      <c r="AP150" s="43">
        <v>40.324025792669801</v>
      </c>
      <c r="AQ150" s="43">
        <v>7.2905452954509</v>
      </c>
      <c r="AR150" s="43">
        <v>12.0474515822778</v>
      </c>
      <c r="AS150" s="43">
        <v>338.90823760539502</v>
      </c>
      <c r="AT150" s="43">
        <v>1227.0915684649499</v>
      </c>
      <c r="AU150" s="43">
        <v>214.685245598715</v>
      </c>
      <c r="AV150" s="43">
        <v>1317.8235995475</v>
      </c>
      <c r="AW150" s="43">
        <v>477.01833774492701</v>
      </c>
      <c r="AX150" s="43">
        <v>9.8903250165619596</v>
      </c>
      <c r="AY150" s="43">
        <v>722.91190762657698</v>
      </c>
      <c r="AZ150" s="43">
        <v>114.006446737167</v>
      </c>
      <c r="BA150" s="43">
        <v>736.07443108739403</v>
      </c>
      <c r="BB150" s="43">
        <v>156.48678784893701</v>
      </c>
      <c r="BC150" s="43">
        <v>461.33665076480497</v>
      </c>
      <c r="BD150" s="43">
        <v>68.106971705670205</v>
      </c>
      <c r="BE150" s="43">
        <v>424.52155862367403</v>
      </c>
      <c r="BF150" s="43">
        <v>62.994755959590101</v>
      </c>
      <c r="BG150" s="43">
        <v>12.678105802354899</v>
      </c>
      <c r="BH150" s="43">
        <v>39.1121619893255</v>
      </c>
      <c r="BI150" s="43">
        <v>9.89112111335983</v>
      </c>
      <c r="BJ150" s="44">
        <f t="shared" si="30"/>
        <v>1429.992563735844</v>
      </c>
      <c r="BK150" s="43">
        <f t="shared" si="31"/>
        <v>2001.7806989640292</v>
      </c>
      <c r="BL150" s="43">
        <f t="shared" si="32"/>
        <v>2313.4185948137392</v>
      </c>
      <c r="BM150" s="43">
        <f t="shared" si="33"/>
        <v>2883.6402615919037</v>
      </c>
      <c r="BN150" s="43">
        <f t="shared" si="34"/>
        <v>3223.0968766549122</v>
      </c>
      <c r="BO150" s="43">
        <f t="shared" si="35"/>
        <v>175.67184754106501</v>
      </c>
      <c r="BP150" s="43">
        <f t="shared" si="36"/>
        <v>3632.7231539023965</v>
      </c>
      <c r="BQ150" s="43">
        <f t="shared" si="37"/>
        <v>3158.0733168190304</v>
      </c>
      <c r="BR150" s="43">
        <f t="shared" si="38"/>
        <v>2992.1724840950978</v>
      </c>
      <c r="BS150" s="43">
        <f t="shared" si="39"/>
        <v>2866.058385511667</v>
      </c>
      <c r="BT150" s="43">
        <f t="shared" si="40"/>
        <v>2883.3540672800309</v>
      </c>
      <c r="BU150" s="43">
        <f t="shared" si="41"/>
        <v>2757.3672755332068</v>
      </c>
      <c r="BV150" s="43">
        <f t="shared" si="42"/>
        <v>2636.7798672277891</v>
      </c>
      <c r="BW150" s="45">
        <f t="shared" si="43"/>
        <v>2560.7624373817116</v>
      </c>
    </row>
    <row r="151" spans="1:75" x14ac:dyDescent="0.25">
      <c r="A151" s="42">
        <v>148</v>
      </c>
      <c r="B151" s="1" t="s">
        <v>380</v>
      </c>
      <c r="C151" s="1" t="s">
        <v>377</v>
      </c>
      <c r="D151" s="43">
        <v>22.3712570423613</v>
      </c>
      <c r="E151" s="43">
        <v>-2.7702285527439199</v>
      </c>
      <c r="F151" s="43">
        <v>-2.7311726040967299</v>
      </c>
      <c r="G151" s="43">
        <v>579.2590770086</v>
      </c>
      <c r="H151" s="43">
        <v>69.937029592687097</v>
      </c>
      <c r="I151" s="43">
        <v>29.6750046261436</v>
      </c>
      <c r="J151" s="43">
        <v>2195.2017648920501</v>
      </c>
      <c r="K151" s="43">
        <v>12969.5867579081</v>
      </c>
      <c r="L151" s="43">
        <v>5935.7305407909998</v>
      </c>
      <c r="M151" s="43">
        <v>133590.81486391299</v>
      </c>
      <c r="N151" s="43">
        <v>21.541303053680799</v>
      </c>
      <c r="O151" s="43">
        <v>718.89316768146296</v>
      </c>
      <c r="P151" s="43">
        <v>520.16453025194301</v>
      </c>
      <c r="Q151" s="43">
        <v>369.189236047012</v>
      </c>
      <c r="R151" s="43">
        <v>384457.06725015398</v>
      </c>
      <c r="S151" s="43">
        <v>382386</v>
      </c>
      <c r="T151" s="43">
        <v>2.4422693566374001</v>
      </c>
      <c r="U151" s="43">
        <v>14.815166280788301</v>
      </c>
      <c r="V151" s="43">
        <v>0.66813769519574895</v>
      </c>
      <c r="W151" s="43">
        <v>0.16736363713879401</v>
      </c>
      <c r="X151" s="43">
        <v>378.78088820351297</v>
      </c>
      <c r="Y151" s="43">
        <v>457.35614397006202</v>
      </c>
      <c r="Z151" s="43">
        <v>1010.9922757985</v>
      </c>
      <c r="AA151" s="43">
        <v>1.9288663708070399</v>
      </c>
      <c r="AB151" s="43">
        <v>-1.8269041461944E-2</v>
      </c>
      <c r="AC151" s="43">
        <v>-0.64748210749258694</v>
      </c>
      <c r="AD151" s="43">
        <v>-0.52321312826975797</v>
      </c>
      <c r="AE151" s="43">
        <v>7.7412290895334896</v>
      </c>
      <c r="AF151" s="43">
        <v>14.5300127603193</v>
      </c>
      <c r="AG151" s="43">
        <v>5.5029307503423501</v>
      </c>
      <c r="AH151" s="43">
        <v>-5.1658574300758202</v>
      </c>
      <c r="AI151" s="43">
        <v>76.867283025998205</v>
      </c>
      <c r="AJ151" s="43">
        <v>1748.5768375386399</v>
      </c>
      <c r="AK151" s="43">
        <f t="shared" si="44"/>
        <v>4.3959911498198376E-2</v>
      </c>
      <c r="AL151" s="43">
        <v>0.19082253350957701</v>
      </c>
      <c r="AM151" s="43">
        <v>-0.18072818713055799</v>
      </c>
      <c r="AN151" s="43">
        <v>0.57560892120356699</v>
      </c>
      <c r="AO151" s="43">
        <v>-3.1399190323308998E-2</v>
      </c>
      <c r="AP151" s="43">
        <v>22.633934618889899</v>
      </c>
      <c r="AQ151" s="43">
        <v>0.63992691735318197</v>
      </c>
      <c r="AR151" s="43">
        <v>18.631876417723198</v>
      </c>
      <c r="AS151" s="43">
        <v>65.988455050547103</v>
      </c>
      <c r="AT151" s="43">
        <v>299.700353095227</v>
      </c>
      <c r="AU151" s="43">
        <v>43.994853200982099</v>
      </c>
      <c r="AV151" s="43">
        <v>293.63932864910799</v>
      </c>
      <c r="AW151" s="43">
        <v>106.49716896946001</v>
      </c>
      <c r="AX151" s="43">
        <v>5.8747900638081703</v>
      </c>
      <c r="AY151" s="43">
        <v>172.62917733682599</v>
      </c>
      <c r="AZ151" s="43">
        <v>29.075918073482601</v>
      </c>
      <c r="BA151" s="43">
        <v>192.86712666411299</v>
      </c>
      <c r="BB151" s="43">
        <v>52.292157379806198</v>
      </c>
      <c r="BC151" s="43">
        <v>169.57350020112401</v>
      </c>
      <c r="BD151" s="43">
        <v>27.593333453217401</v>
      </c>
      <c r="BE151" s="43">
        <v>200.22765221488601</v>
      </c>
      <c r="BF151" s="43">
        <v>33.226815017703998</v>
      </c>
      <c r="BG151" s="43">
        <v>2.7968046634713701</v>
      </c>
      <c r="BH151" s="43">
        <v>4.1358876762448897</v>
      </c>
      <c r="BI151" s="43">
        <v>1.3771947343721</v>
      </c>
      <c r="BJ151" s="44">
        <f t="shared" si="30"/>
        <v>278.43229979133798</v>
      </c>
      <c r="BK151" s="43">
        <f t="shared" si="31"/>
        <v>488.90759069368193</v>
      </c>
      <c r="BL151" s="43">
        <f t="shared" si="32"/>
        <v>474.08246983816923</v>
      </c>
      <c r="BM151" s="43">
        <f t="shared" si="33"/>
        <v>642.53682417747916</v>
      </c>
      <c r="BN151" s="43">
        <f t="shared" si="34"/>
        <v>719.57546600986495</v>
      </c>
      <c r="BO151" s="43">
        <f t="shared" si="35"/>
        <v>104.34795850458561</v>
      </c>
      <c r="BP151" s="43">
        <f t="shared" si="36"/>
        <v>867.48330320013054</v>
      </c>
      <c r="BQ151" s="43">
        <f t="shared" si="37"/>
        <v>805.42709344827153</v>
      </c>
      <c r="BR151" s="43">
        <f t="shared" si="38"/>
        <v>784.01271001671944</v>
      </c>
      <c r="BS151" s="43">
        <f t="shared" si="39"/>
        <v>957.73182014297061</v>
      </c>
      <c r="BT151" s="43">
        <f t="shared" si="40"/>
        <v>1059.834376257025</v>
      </c>
      <c r="BU151" s="43">
        <f t="shared" si="41"/>
        <v>1117.1390062031337</v>
      </c>
      <c r="BV151" s="43">
        <f t="shared" si="42"/>
        <v>1243.6500137570558</v>
      </c>
      <c r="BW151" s="45">
        <f t="shared" si="43"/>
        <v>1350.6835373050405</v>
      </c>
    </row>
    <row r="152" spans="1:75" x14ac:dyDescent="0.25">
      <c r="A152" s="42">
        <v>149</v>
      </c>
      <c r="B152" s="1" t="s">
        <v>381</v>
      </c>
      <c r="C152" s="1" t="s">
        <v>377</v>
      </c>
      <c r="D152" s="43">
        <v>4.3343553814734799</v>
      </c>
      <c r="E152" s="43">
        <v>-5.1180353571642296</v>
      </c>
      <c r="F152" s="43">
        <v>2.3718056437605002</v>
      </c>
      <c r="G152" s="43">
        <v>1766.5893289584601</v>
      </c>
      <c r="H152" s="43">
        <v>21.768941328289301</v>
      </c>
      <c r="I152" s="43">
        <v>14.209440731115</v>
      </c>
      <c r="J152" s="43">
        <v>1029.8120262622001</v>
      </c>
      <c r="K152" s="43">
        <v>24779.612588309399</v>
      </c>
      <c r="L152" s="43">
        <v>7627.1433312020899</v>
      </c>
      <c r="M152" s="43">
        <v>129529.299173351</v>
      </c>
      <c r="N152" s="43">
        <v>-133.76939211367699</v>
      </c>
      <c r="O152" s="43">
        <v>1038.5969266166901</v>
      </c>
      <c r="P152" s="43">
        <v>592.29378342415396</v>
      </c>
      <c r="Q152" s="43">
        <v>227.97433708148299</v>
      </c>
      <c r="R152" s="43">
        <v>467738.77105161903</v>
      </c>
      <c r="S152" s="43">
        <v>382386</v>
      </c>
      <c r="T152" s="43">
        <v>4.9207855187823002</v>
      </c>
      <c r="U152" s="43">
        <v>10.4272760657816</v>
      </c>
      <c r="V152" s="43">
        <v>-2.5256626506397102</v>
      </c>
      <c r="W152" s="43">
        <v>0.433601838418812</v>
      </c>
      <c r="X152" s="43">
        <v>355.058859209822</v>
      </c>
      <c r="Y152" s="43">
        <v>167.59773115881899</v>
      </c>
      <c r="Z152" s="43">
        <v>779.03205847881395</v>
      </c>
      <c r="AA152" s="43">
        <v>-0.42409681339194699</v>
      </c>
      <c r="AB152" s="43">
        <v>7.9706870331567004</v>
      </c>
      <c r="AC152" s="43">
        <v>1.14280099499086</v>
      </c>
      <c r="AD152" s="43">
        <v>14.6389476996856</v>
      </c>
      <c r="AE152" s="43">
        <v>1.23201922031718</v>
      </c>
      <c r="AF152" s="43">
        <v>-2.895148473071</v>
      </c>
      <c r="AG152" s="43">
        <v>3.9946674673490299</v>
      </c>
      <c r="AH152" s="43">
        <v>-7.7818901357276804</v>
      </c>
      <c r="AI152" s="43">
        <v>64.322597456515695</v>
      </c>
      <c r="AJ152" s="43">
        <v>2171.7773277794599</v>
      </c>
      <c r="AK152" s="43">
        <f t="shared" si="44"/>
        <v>2.9617491919524973E-2</v>
      </c>
      <c r="AL152" s="43">
        <v>1.4181570451494001</v>
      </c>
      <c r="AM152" s="43">
        <v>0.19017555978269399</v>
      </c>
      <c r="AN152" s="43">
        <v>-0.15085873106971001</v>
      </c>
      <c r="AO152" s="43">
        <v>0.24121770743186899</v>
      </c>
      <c r="AP152" s="43">
        <v>42.610464714148399</v>
      </c>
      <c r="AQ152" s="43">
        <v>3.11490991676318</v>
      </c>
      <c r="AR152" s="43">
        <v>7.1134999644021502</v>
      </c>
      <c r="AS152" s="43">
        <v>138.610011873383</v>
      </c>
      <c r="AT152" s="43">
        <v>497.65251082530102</v>
      </c>
      <c r="AU152" s="43">
        <v>87.095324815207803</v>
      </c>
      <c r="AV152" s="43">
        <v>495.90928159285897</v>
      </c>
      <c r="AW152" s="43">
        <v>196.06417819063901</v>
      </c>
      <c r="AX152" s="43">
        <v>4.2486482142806796</v>
      </c>
      <c r="AY152" s="43">
        <v>278.32169347412201</v>
      </c>
      <c r="AZ152" s="43">
        <v>43.854012951658902</v>
      </c>
      <c r="BA152" s="43">
        <v>285.925125617042</v>
      </c>
      <c r="BB152" s="43">
        <v>70.269936468690901</v>
      </c>
      <c r="BC152" s="43">
        <v>199.76850860755701</v>
      </c>
      <c r="BD152" s="43">
        <v>30.836698372911702</v>
      </c>
      <c r="BE152" s="43">
        <v>209.655195761768</v>
      </c>
      <c r="BF152" s="43">
        <v>37.549469895918399</v>
      </c>
      <c r="BG152" s="43">
        <v>6.7855160677545703</v>
      </c>
      <c r="BH152" s="43">
        <v>10.182979104402699</v>
      </c>
      <c r="BI152" s="43">
        <v>2.7612090456175902</v>
      </c>
      <c r="BJ152" s="44">
        <f t="shared" si="30"/>
        <v>584.85237077376792</v>
      </c>
      <c r="BK152" s="43">
        <f t="shared" si="31"/>
        <v>811.8311758977178</v>
      </c>
      <c r="BL152" s="43">
        <f t="shared" si="32"/>
        <v>938.52720706042896</v>
      </c>
      <c r="BM152" s="43">
        <f t="shared" si="33"/>
        <v>1085.1406599406105</v>
      </c>
      <c r="BN152" s="43">
        <f t="shared" si="34"/>
        <v>1324.7579607475609</v>
      </c>
      <c r="BO152" s="43">
        <f t="shared" si="35"/>
        <v>75.464444303386841</v>
      </c>
      <c r="BP152" s="43">
        <f t="shared" si="36"/>
        <v>1398.6014747443317</v>
      </c>
      <c r="BQ152" s="43">
        <f t="shared" si="37"/>
        <v>1214.7926025390277</v>
      </c>
      <c r="BR152" s="43">
        <f t="shared" si="38"/>
        <v>1162.2972586058618</v>
      </c>
      <c r="BS152" s="43">
        <f t="shared" si="39"/>
        <v>1286.9951734192473</v>
      </c>
      <c r="BT152" s="43">
        <f t="shared" si="40"/>
        <v>1248.5531787972313</v>
      </c>
      <c r="BU152" s="43">
        <f t="shared" si="41"/>
        <v>1248.4493268385304</v>
      </c>
      <c r="BV152" s="43">
        <f t="shared" si="42"/>
        <v>1302.2061848557018</v>
      </c>
      <c r="BW152" s="45">
        <f t="shared" si="43"/>
        <v>1526.4012152812356</v>
      </c>
    </row>
    <row r="153" spans="1:75" x14ac:dyDescent="0.25">
      <c r="A153" s="42">
        <v>150</v>
      </c>
      <c r="B153" s="1" t="s">
        <v>382</v>
      </c>
      <c r="C153" s="1" t="s">
        <v>377</v>
      </c>
      <c r="D153" s="43">
        <v>-1.08169313338025</v>
      </c>
      <c r="E153" s="43">
        <v>-1.4792550678548799</v>
      </c>
      <c r="F153" s="43">
        <v>2.7561314325464901</v>
      </c>
      <c r="G153" s="43">
        <v>677.45948281312201</v>
      </c>
      <c r="H153" s="43">
        <v>311.60280339380103</v>
      </c>
      <c r="I153" s="43">
        <v>392.84601234802602</v>
      </c>
      <c r="J153" s="43">
        <v>1161.23115874522</v>
      </c>
      <c r="K153" s="43">
        <v>2578.9320949367002</v>
      </c>
      <c r="L153" s="43">
        <v>5109.8773643946497</v>
      </c>
      <c r="M153" s="43">
        <v>133089.311631683</v>
      </c>
      <c r="N153" s="43">
        <v>-236.01926805491399</v>
      </c>
      <c r="O153" s="43">
        <v>-235.978098748333</v>
      </c>
      <c r="P153" s="43">
        <v>320.64631117478098</v>
      </c>
      <c r="Q153" s="43">
        <v>59.521562965552299</v>
      </c>
      <c r="R153" s="43">
        <v>396680.11754447198</v>
      </c>
      <c r="S153" s="43">
        <v>382386</v>
      </c>
      <c r="T153" s="43">
        <v>3.56546186023539</v>
      </c>
      <c r="U153" s="43">
        <v>78.071904333558393</v>
      </c>
      <c r="V153" s="43">
        <v>36.271801295822698</v>
      </c>
      <c r="W153" s="43">
        <v>15.245267956128099</v>
      </c>
      <c r="X153" s="43">
        <v>417.42375726044702</v>
      </c>
      <c r="Y153" s="43">
        <v>2194.0791437774901</v>
      </c>
      <c r="Z153" s="43">
        <v>2547.58146700112</v>
      </c>
      <c r="AA153" s="43">
        <v>0.47280058871672898</v>
      </c>
      <c r="AB153" s="43">
        <v>8.6050501417152603</v>
      </c>
      <c r="AC153" s="43">
        <v>10.0956320770487</v>
      </c>
      <c r="AD153" s="43">
        <v>7.1521912733177198</v>
      </c>
      <c r="AE153" s="43">
        <v>9.6438075706201403</v>
      </c>
      <c r="AF153" s="43">
        <v>6.3792930068354003</v>
      </c>
      <c r="AG153" s="43">
        <v>3.83699219197042</v>
      </c>
      <c r="AH153" s="43">
        <v>0.469648317562749</v>
      </c>
      <c r="AI153" s="43">
        <v>65.302189898799995</v>
      </c>
      <c r="AJ153" s="43">
        <v>1918.70464955537</v>
      </c>
      <c r="AK153" s="43">
        <f t="shared" si="44"/>
        <v>3.4034519025079112E-2</v>
      </c>
      <c r="AL153" s="43">
        <v>2.1592029150094501</v>
      </c>
      <c r="AM153" s="43">
        <v>51.008131267777102</v>
      </c>
      <c r="AN153" s="43">
        <v>60.580689591546097</v>
      </c>
      <c r="AO153" s="43">
        <v>0.222087354499446</v>
      </c>
      <c r="AP153" s="43">
        <v>9.1408645516983693</v>
      </c>
      <c r="AQ153" s="43">
        <v>1.14765137272047</v>
      </c>
      <c r="AR153" s="43">
        <v>5.5407039265222</v>
      </c>
      <c r="AS153" s="43">
        <v>160.03517056559099</v>
      </c>
      <c r="AT153" s="43">
        <v>473.535947052381</v>
      </c>
      <c r="AU153" s="43">
        <v>78.495510626803195</v>
      </c>
      <c r="AV153" s="43">
        <v>532.60612810598695</v>
      </c>
      <c r="AW153" s="43">
        <v>191.72889980942401</v>
      </c>
      <c r="AX153" s="43">
        <v>2.4556708427706799</v>
      </c>
      <c r="AY153" s="43">
        <v>254.85749583353299</v>
      </c>
      <c r="AZ153" s="43">
        <v>42.954388435919299</v>
      </c>
      <c r="BA153" s="43">
        <v>316.29592052296601</v>
      </c>
      <c r="BB153" s="43">
        <v>75.295752097149006</v>
      </c>
      <c r="BC153" s="43">
        <v>164.584627098965</v>
      </c>
      <c r="BD153" s="43">
        <v>25.2860007670855</v>
      </c>
      <c r="BE153" s="43">
        <v>146.308426495498</v>
      </c>
      <c r="BF153" s="43">
        <v>19.4570254304905</v>
      </c>
      <c r="BG153" s="43">
        <v>8.0963533811668302</v>
      </c>
      <c r="BH153" s="43">
        <v>3.21272360061743</v>
      </c>
      <c r="BI153" s="43">
        <v>1.57967711921506</v>
      </c>
      <c r="BJ153" s="44">
        <f t="shared" si="30"/>
        <v>675.25388424300002</v>
      </c>
      <c r="BK153" s="43">
        <f t="shared" si="31"/>
        <v>772.48931003651057</v>
      </c>
      <c r="BL153" s="43">
        <f t="shared" si="32"/>
        <v>845.85679554744831</v>
      </c>
      <c r="BM153" s="43">
        <f t="shared" si="33"/>
        <v>1165.4401052647418</v>
      </c>
      <c r="BN153" s="43">
        <f t="shared" si="34"/>
        <v>1295.465539252865</v>
      </c>
      <c r="BO153" s="43">
        <f t="shared" si="35"/>
        <v>43.617599338733214</v>
      </c>
      <c r="BP153" s="43">
        <f t="shared" si="36"/>
        <v>1280.6909338368491</v>
      </c>
      <c r="BQ153" s="43">
        <f t="shared" si="37"/>
        <v>1189.8722558426398</v>
      </c>
      <c r="BR153" s="43">
        <f t="shared" si="38"/>
        <v>1285.7557744836017</v>
      </c>
      <c r="BS153" s="43">
        <f t="shared" si="39"/>
        <v>1379.0430787023627</v>
      </c>
      <c r="BT153" s="43">
        <f t="shared" si="40"/>
        <v>1028.6539193685312</v>
      </c>
      <c r="BU153" s="43">
        <f t="shared" si="41"/>
        <v>1023.7247274123685</v>
      </c>
      <c r="BV153" s="43">
        <f t="shared" si="42"/>
        <v>908.74799065526702</v>
      </c>
      <c r="BW153" s="45">
        <f t="shared" si="43"/>
        <v>790.93599310936986</v>
      </c>
    </row>
    <row r="154" spans="1:75" x14ac:dyDescent="0.25">
      <c r="A154" s="42">
        <v>151</v>
      </c>
      <c r="B154" s="1" t="s">
        <v>383</v>
      </c>
      <c r="C154" s="1" t="s">
        <v>377</v>
      </c>
      <c r="D154" s="43">
        <v>152.38888226836201</v>
      </c>
      <c r="E154" s="43">
        <v>-1.9334855190021301</v>
      </c>
      <c r="F154" s="43">
        <v>6.2757764336485398</v>
      </c>
      <c r="G154" s="43">
        <v>414.18382323408798</v>
      </c>
      <c r="H154" s="43">
        <v>28861.171574888001</v>
      </c>
      <c r="I154" s="43">
        <v>26431.299700364099</v>
      </c>
      <c r="J154" s="43">
        <v>108042.361398724</v>
      </c>
      <c r="K154" s="43">
        <v>117541.233057991</v>
      </c>
      <c r="L154" s="43">
        <v>118003.633716608</v>
      </c>
      <c r="M154" s="43">
        <v>113389.23896082801</v>
      </c>
      <c r="N154" s="43">
        <v>346.48467415728999</v>
      </c>
      <c r="O154" s="43">
        <v>218.60281956692501</v>
      </c>
      <c r="P154" s="43">
        <v>-182.730225678848</v>
      </c>
      <c r="Q154" s="43">
        <v>306.42027029999798</v>
      </c>
      <c r="R154" s="43">
        <v>289935.26502715203</v>
      </c>
      <c r="S154" s="43">
        <v>382386</v>
      </c>
      <c r="T154" s="43">
        <v>1.1533293270731899</v>
      </c>
      <c r="U154" s="43">
        <v>194.56215614570101</v>
      </c>
      <c r="V154" s="43">
        <v>228.598965768684</v>
      </c>
      <c r="W154" s="43">
        <v>58.586803437204203</v>
      </c>
      <c r="X154" s="43">
        <v>6223.5422563459997</v>
      </c>
      <c r="Y154" s="43">
        <v>70199.500895195102</v>
      </c>
      <c r="Z154" s="43">
        <v>63402.0106871772</v>
      </c>
      <c r="AA154" s="43">
        <v>21.387560108184999</v>
      </c>
      <c r="AB154" s="43">
        <v>10.588808651355601</v>
      </c>
      <c r="AC154" s="43">
        <v>30.591046749123599</v>
      </c>
      <c r="AD154" s="43">
        <v>29.533511719579501</v>
      </c>
      <c r="AE154" s="43">
        <v>445.138273161325</v>
      </c>
      <c r="AF154" s="43">
        <v>458.11460600462499</v>
      </c>
      <c r="AG154" s="43">
        <v>1.0096079375951299</v>
      </c>
      <c r="AH154" s="43">
        <v>28.9284038249682</v>
      </c>
      <c r="AI154" s="43">
        <v>55.219194766240697</v>
      </c>
      <c r="AJ154" s="43">
        <v>1382.8326447233601</v>
      </c>
      <c r="AK154" s="43">
        <f t="shared" si="44"/>
        <v>3.9931943302717925E-2</v>
      </c>
      <c r="AL154" s="43">
        <v>7.9785402815030801</v>
      </c>
      <c r="AM154" s="43">
        <v>1.29819160565225</v>
      </c>
      <c r="AN154" s="43">
        <v>0.40915660658930297</v>
      </c>
      <c r="AO154" s="43">
        <v>0.131317892412569</v>
      </c>
      <c r="AP154" s="43">
        <v>51.880476276590201</v>
      </c>
      <c r="AQ154" s="43">
        <v>49.250092997825099</v>
      </c>
      <c r="AR154" s="43">
        <v>46.872330719250698</v>
      </c>
      <c r="AS154" s="43">
        <v>102.249031769345</v>
      </c>
      <c r="AT154" s="43">
        <v>338.405078125378</v>
      </c>
      <c r="AU154" s="43">
        <v>59.778330366443299</v>
      </c>
      <c r="AV154" s="43">
        <v>364.90336105381198</v>
      </c>
      <c r="AW154" s="43">
        <v>138.83217683643801</v>
      </c>
      <c r="AX154" s="43">
        <v>2.34874961661155</v>
      </c>
      <c r="AY154" s="43">
        <v>195.49990625084499</v>
      </c>
      <c r="AZ154" s="43">
        <v>30.008748518827801</v>
      </c>
      <c r="BA154" s="43">
        <v>202.291454972883</v>
      </c>
      <c r="BB154" s="43">
        <v>45.0650263217209</v>
      </c>
      <c r="BC154" s="43">
        <v>133.23328399278901</v>
      </c>
      <c r="BD154" s="43">
        <v>15.717497032873901</v>
      </c>
      <c r="BE154" s="43">
        <v>96.863958445557202</v>
      </c>
      <c r="BF154" s="43">
        <v>12.8633986334877</v>
      </c>
      <c r="BG154" s="43">
        <v>9.4136372306281206</v>
      </c>
      <c r="BH154" s="43">
        <v>6.2649616830217898</v>
      </c>
      <c r="BI154" s="43">
        <v>1.6900566436845299</v>
      </c>
      <c r="BJ154" s="44">
        <f t="shared" si="30"/>
        <v>431.43051379470467</v>
      </c>
      <c r="BK154" s="43">
        <f t="shared" si="31"/>
        <v>552.04743576733767</v>
      </c>
      <c r="BL154" s="43">
        <f t="shared" si="32"/>
        <v>644.16304274184597</v>
      </c>
      <c r="BM154" s="43">
        <f t="shared" si="33"/>
        <v>798.47562593831935</v>
      </c>
      <c r="BN154" s="43">
        <f t="shared" si="34"/>
        <v>938.0552488948515</v>
      </c>
      <c r="BO154" s="43">
        <f t="shared" si="35"/>
        <v>41.718465659174953</v>
      </c>
      <c r="BP154" s="43">
        <f t="shared" si="36"/>
        <v>982.41158920022599</v>
      </c>
      <c r="BQ154" s="43">
        <f t="shared" si="37"/>
        <v>831.26727198968979</v>
      </c>
      <c r="BR154" s="43">
        <f t="shared" si="38"/>
        <v>822.32298769464637</v>
      </c>
      <c r="BS154" s="43">
        <f t="shared" si="39"/>
        <v>825.3667824491007</v>
      </c>
      <c r="BT154" s="43">
        <f t="shared" si="40"/>
        <v>832.70802495493126</v>
      </c>
      <c r="BU154" s="43">
        <f t="shared" si="41"/>
        <v>636.33591226210126</v>
      </c>
      <c r="BV154" s="43">
        <f t="shared" si="42"/>
        <v>601.63949345066578</v>
      </c>
      <c r="BW154" s="45">
        <f t="shared" si="43"/>
        <v>522.90238347510979</v>
      </c>
    </row>
    <row r="155" spans="1:75" ht="15.75" thickBot="1" x14ac:dyDescent="0.3">
      <c r="A155" s="57">
        <v>152</v>
      </c>
      <c r="B155" s="58" t="s">
        <v>384</v>
      </c>
      <c r="C155" s="58" t="s">
        <v>377</v>
      </c>
      <c r="D155" s="47">
        <v>9.1871640523786695</v>
      </c>
      <c r="E155" s="47">
        <v>-0.85656163793512596</v>
      </c>
      <c r="F155" s="47">
        <v>1.9438369853411199</v>
      </c>
      <c r="G155" s="47">
        <v>809.613867086906</v>
      </c>
      <c r="H155" s="47">
        <v>896.44073546439199</v>
      </c>
      <c r="I155" s="47">
        <v>1213.6675907177701</v>
      </c>
      <c r="J155" s="47">
        <v>5428.3326702766799</v>
      </c>
      <c r="K155" s="47">
        <v>4720.7587324746601</v>
      </c>
      <c r="L155" s="47">
        <v>6039.8518849230804</v>
      </c>
      <c r="M155" s="47">
        <v>186078.696498871</v>
      </c>
      <c r="N155" s="47">
        <v>-70.380415924800701</v>
      </c>
      <c r="O155" s="47">
        <v>211.62653811317699</v>
      </c>
      <c r="P155" s="47">
        <v>294.03219939298799</v>
      </c>
      <c r="Q155" s="47">
        <v>7.99234164518304</v>
      </c>
      <c r="R155" s="47">
        <v>393177.09504384297</v>
      </c>
      <c r="S155" s="47">
        <v>382386</v>
      </c>
      <c r="T155" s="47">
        <v>0.53500291810910305</v>
      </c>
      <c r="U155" s="47">
        <v>175.11938803471901</v>
      </c>
      <c r="V155" s="47">
        <v>166.56747652747401</v>
      </c>
      <c r="W155" s="47">
        <v>3.42444962626932</v>
      </c>
      <c r="X155" s="47">
        <v>662.98465350028698</v>
      </c>
      <c r="Y155" s="47">
        <v>2531.6408818637001</v>
      </c>
      <c r="Z155" s="47">
        <v>2512.9990976979502</v>
      </c>
      <c r="AA155" s="47">
        <v>1.89427364531777</v>
      </c>
      <c r="AB155" s="47">
        <v>22.772998518422</v>
      </c>
      <c r="AC155" s="47">
        <v>14.694017972000999</v>
      </c>
      <c r="AD155" s="47">
        <v>10.795935358939801</v>
      </c>
      <c r="AE155" s="47">
        <v>23.287915690258501</v>
      </c>
      <c r="AF155" s="47">
        <v>26.564602151078201</v>
      </c>
      <c r="AG155" s="47">
        <v>8.9935403866002304</v>
      </c>
      <c r="AH155" s="47">
        <v>1.5561679818659899</v>
      </c>
      <c r="AI155" s="47">
        <v>65.404050161839393</v>
      </c>
      <c r="AJ155" s="47">
        <v>3029.3215873209101</v>
      </c>
      <c r="AK155" s="47">
        <f t="shared" si="44"/>
        <v>2.159032914682453E-2</v>
      </c>
      <c r="AL155" s="47">
        <v>4.0565529839446102</v>
      </c>
      <c r="AM155" s="47">
        <v>1.3131219239397001</v>
      </c>
      <c r="AN155" s="47">
        <v>1.5935217740107099</v>
      </c>
      <c r="AO155" s="47">
        <v>2.749912637502E-2</v>
      </c>
      <c r="AP155" s="47">
        <v>33.3086646217631</v>
      </c>
      <c r="AQ155" s="47">
        <v>2.6976665072961898</v>
      </c>
      <c r="AR155" s="47">
        <v>8.3507270410656496</v>
      </c>
      <c r="AS155" s="47">
        <v>349.76677150993999</v>
      </c>
      <c r="AT155" s="47">
        <v>1201.54888892126</v>
      </c>
      <c r="AU155" s="47">
        <v>198.51459303612</v>
      </c>
      <c r="AV155" s="47">
        <v>1089.1704227314201</v>
      </c>
      <c r="AW155" s="47">
        <v>370.11172962279699</v>
      </c>
      <c r="AX155" s="47">
        <v>4.06641504057652</v>
      </c>
      <c r="AY155" s="47">
        <v>511.49936172569801</v>
      </c>
      <c r="AZ155" s="47">
        <v>78.589935786334806</v>
      </c>
      <c r="BA155" s="47">
        <v>483.97701865422198</v>
      </c>
      <c r="BB155" s="47">
        <v>102.615626913592</v>
      </c>
      <c r="BC155" s="47">
        <v>286.30275721583001</v>
      </c>
      <c r="BD155" s="47">
        <v>36.245274812088901</v>
      </c>
      <c r="BE155" s="47">
        <v>208.14586979939699</v>
      </c>
      <c r="BF155" s="47">
        <v>27.200288785653399</v>
      </c>
      <c r="BG155" s="47">
        <v>13.4780051838411</v>
      </c>
      <c r="BH155" s="47">
        <v>12.102382865315599</v>
      </c>
      <c r="BI155" s="47">
        <v>4.3302403850648297</v>
      </c>
      <c r="BJ155" s="46">
        <f t="shared" si="30"/>
        <v>1475.8091624891983</v>
      </c>
      <c r="BK155" s="47">
        <f t="shared" si="31"/>
        <v>1960.112379969429</v>
      </c>
      <c r="BL155" s="47">
        <f t="shared" si="32"/>
        <v>2139.165873234052</v>
      </c>
      <c r="BM155" s="47">
        <f t="shared" si="33"/>
        <v>2383.3050825632822</v>
      </c>
      <c r="BN155" s="47">
        <f t="shared" si="34"/>
        <v>2500.7549298837635</v>
      </c>
      <c r="BO155" s="47">
        <f t="shared" si="35"/>
        <v>72.227620614147781</v>
      </c>
      <c r="BP155" s="47">
        <f t="shared" si="36"/>
        <v>2570.3485513854171</v>
      </c>
      <c r="BQ155" s="47">
        <f t="shared" si="37"/>
        <v>2177.0065314774183</v>
      </c>
      <c r="BR155" s="47">
        <f t="shared" si="38"/>
        <v>1967.3862546919593</v>
      </c>
      <c r="BS155" s="47">
        <f t="shared" si="39"/>
        <v>1879.4070863295237</v>
      </c>
      <c r="BT155" s="47">
        <f t="shared" si="40"/>
        <v>1789.3922325989377</v>
      </c>
      <c r="BU155" s="47">
        <f t="shared" si="41"/>
        <v>1467.4200328780933</v>
      </c>
      <c r="BV155" s="47">
        <f t="shared" si="42"/>
        <v>1292.8314894372484</v>
      </c>
      <c r="BW155" s="48">
        <f t="shared" si="43"/>
        <v>1105.7027961647723</v>
      </c>
    </row>
  </sheetData>
  <mergeCells count="1">
    <mergeCell ref="BJ1:BW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56FA9-3B7F-487F-A4C7-B6915C2FE29C}">
  <dimension ref="A1:AP193"/>
  <sheetViews>
    <sheetView tabSelected="1" zoomScale="70" zoomScaleNormal="70" workbookViewId="0">
      <selection activeCell="Z32" sqref="Z32"/>
    </sheetView>
  </sheetViews>
  <sheetFormatPr baseColWidth="10" defaultColWidth="9.140625" defaultRowHeight="15" x14ac:dyDescent="0.25"/>
  <cols>
    <col min="1" max="1" width="9.140625" style="14"/>
    <col min="2" max="2" width="37.42578125" style="14" bestFit="1" customWidth="1"/>
    <col min="3" max="3" width="17.28515625" style="14" customWidth="1"/>
    <col min="4" max="4" width="10.85546875" style="14" bestFit="1" customWidth="1"/>
    <col min="5" max="5" width="10.28515625" style="14" bestFit="1" customWidth="1"/>
    <col min="6" max="6" width="10.85546875" style="14" bestFit="1" customWidth="1"/>
    <col min="7" max="7" width="9.28515625" style="14" bestFit="1" customWidth="1"/>
    <col min="8" max="8" width="10.5703125" style="14" bestFit="1" customWidth="1"/>
    <col min="9" max="9" width="9.28515625" style="14" bestFit="1" customWidth="1"/>
    <col min="10" max="10" width="11.28515625" style="14" bestFit="1" customWidth="1"/>
    <col min="11" max="11" width="13.85546875" style="14" bestFit="1" customWidth="1"/>
    <col min="12" max="12" width="9.28515625" style="14" bestFit="1" customWidth="1"/>
    <col min="13" max="13" width="9.42578125" style="14" bestFit="1" customWidth="1"/>
    <col min="14" max="14" width="10" style="14" bestFit="1" customWidth="1"/>
    <col min="15" max="15" width="9.28515625" style="14" bestFit="1" customWidth="1"/>
    <col min="16" max="17" width="9.7109375" style="14" bestFit="1" customWidth="1"/>
    <col min="18" max="18" width="9.28515625" style="14" bestFit="1" customWidth="1"/>
    <col min="19" max="19" width="10" style="14" bestFit="1" customWidth="1"/>
    <col min="20" max="20" width="9.28515625" style="14" bestFit="1" customWidth="1"/>
    <col min="21" max="21" width="10" style="14" bestFit="1" customWidth="1"/>
    <col min="22" max="22" width="9.28515625" style="14" bestFit="1" customWidth="1"/>
    <col min="23" max="23" width="10" style="14" bestFit="1" customWidth="1"/>
    <col min="24" max="24" width="9.42578125" style="14" bestFit="1" customWidth="1"/>
    <col min="25" max="25" width="10" style="14" bestFit="1" customWidth="1"/>
    <col min="26" max="26" width="9.42578125" style="14" bestFit="1" customWidth="1"/>
    <col min="27" max="27" width="12.140625" style="14" bestFit="1" customWidth="1"/>
    <col min="28" max="28" width="9.28515625" style="14" bestFit="1" customWidth="1"/>
    <col min="29" max="37" width="9.140625" style="14"/>
    <col min="38" max="42" width="10" style="14" bestFit="1" customWidth="1"/>
    <col min="43" max="16384" width="9.140625" style="14"/>
  </cols>
  <sheetData>
    <row r="1" spans="1:42" x14ac:dyDescent="0.25">
      <c r="A1" s="33" t="s">
        <v>504</v>
      </c>
      <c r="AC1" s="63" t="s">
        <v>166</v>
      </c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x14ac:dyDescent="0.25">
      <c r="A2" s="3" t="s">
        <v>639</v>
      </c>
      <c r="D2" s="59">
        <v>5.0000000000000001E-3</v>
      </c>
      <c r="E2" s="14">
        <v>5.0000000000000001E-3</v>
      </c>
      <c r="F2" s="59">
        <v>0.02</v>
      </c>
      <c r="G2" s="59">
        <v>5.0000000000000001E-3</v>
      </c>
      <c r="H2" s="59">
        <v>5.0000000000000001E-3</v>
      </c>
      <c r="I2" s="59">
        <v>5.0000000000000001E-3</v>
      </c>
      <c r="J2" s="59">
        <v>5.0000000000000001E-3</v>
      </c>
      <c r="K2" s="14">
        <v>5.0000000000000001E-3</v>
      </c>
      <c r="L2" s="59">
        <v>0.01</v>
      </c>
      <c r="M2" s="59">
        <v>0.02</v>
      </c>
      <c r="N2" s="59">
        <v>0.02</v>
      </c>
      <c r="O2" s="59">
        <v>0.02</v>
      </c>
      <c r="P2" s="59">
        <v>0.02</v>
      </c>
      <c r="Q2" s="59">
        <v>0.01</v>
      </c>
      <c r="R2" s="59">
        <v>0.01</v>
      </c>
      <c r="S2" s="59">
        <v>0.01</v>
      </c>
      <c r="T2" s="59">
        <v>0.01</v>
      </c>
      <c r="U2" s="59">
        <v>0.01</v>
      </c>
      <c r="V2" s="59">
        <v>0.01</v>
      </c>
      <c r="W2" s="59">
        <v>0.01</v>
      </c>
      <c r="X2" s="59">
        <v>0.01</v>
      </c>
      <c r="Y2" s="59">
        <v>0.01</v>
      </c>
      <c r="Z2" s="59">
        <v>0.01</v>
      </c>
      <c r="AA2" s="59">
        <v>5.0000000000000001E-3</v>
      </c>
      <c r="AB2" s="59">
        <v>5.0000000000000001E-3</v>
      </c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ht="15.75" thickBot="1" x14ac:dyDescent="0.3">
      <c r="A3" s="53" t="s">
        <v>167</v>
      </c>
      <c r="B3" s="53" t="s">
        <v>9</v>
      </c>
      <c r="C3" s="53" t="s">
        <v>168</v>
      </c>
      <c r="D3" s="54" t="s">
        <v>178</v>
      </c>
      <c r="E3" s="54" t="s">
        <v>184</v>
      </c>
      <c r="F3" s="54" t="s">
        <v>187</v>
      </c>
      <c r="G3" s="54" t="s">
        <v>188</v>
      </c>
      <c r="H3" s="54" t="s">
        <v>191</v>
      </c>
      <c r="I3" s="54" t="s">
        <v>200</v>
      </c>
      <c r="J3" s="54" t="s">
        <v>201</v>
      </c>
      <c r="K3" s="54" t="s">
        <v>385</v>
      </c>
      <c r="L3" s="54" t="s">
        <v>386</v>
      </c>
      <c r="M3" s="54" t="s">
        <v>210</v>
      </c>
      <c r="N3" s="54" t="s">
        <v>211</v>
      </c>
      <c r="O3" s="54" t="s">
        <v>212</v>
      </c>
      <c r="P3" s="54" t="s">
        <v>213</v>
      </c>
      <c r="Q3" s="54" t="s">
        <v>214</v>
      </c>
      <c r="R3" s="54" t="s">
        <v>215</v>
      </c>
      <c r="S3" s="54" t="s">
        <v>216</v>
      </c>
      <c r="T3" s="54" t="s">
        <v>217</v>
      </c>
      <c r="U3" s="54" t="s">
        <v>218</v>
      </c>
      <c r="V3" s="54" t="s">
        <v>219</v>
      </c>
      <c r="W3" s="54" t="s">
        <v>220</v>
      </c>
      <c r="X3" s="54" t="s">
        <v>221</v>
      </c>
      <c r="Y3" s="54" t="s">
        <v>222</v>
      </c>
      <c r="Z3" s="54" t="s">
        <v>223</v>
      </c>
      <c r="AA3" s="54" t="s">
        <v>387</v>
      </c>
      <c r="AB3" s="54" t="s">
        <v>388</v>
      </c>
      <c r="AC3" s="61" t="s">
        <v>227</v>
      </c>
      <c r="AD3" s="61" t="s">
        <v>228</v>
      </c>
      <c r="AE3" s="61" t="s">
        <v>229</v>
      </c>
      <c r="AF3" s="61" t="s">
        <v>230</v>
      </c>
      <c r="AG3" s="61" t="s">
        <v>231</v>
      </c>
      <c r="AH3" s="61" t="s">
        <v>232</v>
      </c>
      <c r="AI3" s="61" t="s">
        <v>233</v>
      </c>
      <c r="AJ3" s="61" t="s">
        <v>234</v>
      </c>
      <c r="AK3" s="61" t="s">
        <v>235</v>
      </c>
      <c r="AL3" s="61" t="s">
        <v>236</v>
      </c>
      <c r="AM3" s="61" t="s">
        <v>237</v>
      </c>
      <c r="AN3" s="61" t="s">
        <v>238</v>
      </c>
      <c r="AO3" s="61" t="s">
        <v>239</v>
      </c>
      <c r="AP3" s="61" t="s">
        <v>240</v>
      </c>
    </row>
    <row r="4" spans="1:42" x14ac:dyDescent="0.25">
      <c r="A4" s="14">
        <v>1</v>
      </c>
      <c r="B4" s="14" t="s">
        <v>389</v>
      </c>
      <c r="C4" s="14" t="s">
        <v>377</v>
      </c>
      <c r="D4" s="36">
        <v>1432.5472900709401</v>
      </c>
      <c r="E4" s="36">
        <v>398.85644591635401</v>
      </c>
      <c r="F4" s="36">
        <v>4.6830419876716398</v>
      </c>
      <c r="G4" s="36">
        <v>6.3021824420662995E-2</v>
      </c>
      <c r="H4" s="36">
        <v>205.939439264367</v>
      </c>
      <c r="I4" s="36">
        <v>0.58660382021694901</v>
      </c>
      <c r="J4" s="36">
        <v>2735.1305740774201</v>
      </c>
      <c r="K4" s="36">
        <v>390809.75911717297</v>
      </c>
      <c r="L4" s="36">
        <v>8.1264081006428501</v>
      </c>
      <c r="M4" s="36">
        <v>1.5383125974651799</v>
      </c>
      <c r="N4" s="36">
        <v>20.667740317991498</v>
      </c>
      <c r="O4" s="36">
        <v>0.89754031892953101</v>
      </c>
      <c r="P4" s="36">
        <v>7.5959632028979298</v>
      </c>
      <c r="Q4" s="36">
        <v>9.0935525441710396</v>
      </c>
      <c r="R4" s="36">
        <v>1.23054979755746</v>
      </c>
      <c r="S4" s="36">
        <v>55.119894429430197</v>
      </c>
      <c r="T4" s="36">
        <v>19.5498281107329</v>
      </c>
      <c r="U4" s="36">
        <v>249.971180078316</v>
      </c>
      <c r="V4" s="36">
        <v>95.909224514283594</v>
      </c>
      <c r="W4" s="36">
        <v>452.84879365043997</v>
      </c>
      <c r="X4" s="36">
        <v>88.006285738595906</v>
      </c>
      <c r="Y4" s="36">
        <v>791.55969150149099</v>
      </c>
      <c r="Z4" s="36">
        <v>156.42183633602301</v>
      </c>
      <c r="AA4" s="36">
        <v>8059.5023659346898</v>
      </c>
      <c r="AB4" s="36">
        <v>2.9472422851351401</v>
      </c>
      <c r="AC4" s="37">
        <f>M4/0.237</f>
        <v>6.4907704534395778</v>
      </c>
      <c r="AD4" s="51">
        <f>N4/0.613</f>
        <v>33.715726456756116</v>
      </c>
      <c r="AE4" s="51">
        <f>O4/0.0928</f>
        <v>9.6717706781199464</v>
      </c>
      <c r="AF4" s="51">
        <f>P4/0.457</f>
        <v>16.621363682489999</v>
      </c>
      <c r="AG4" s="51">
        <f>Q4/0.148</f>
        <v>61.442922595750268</v>
      </c>
      <c r="AH4" s="51">
        <f>R4/0.0563</f>
        <v>21.857012390008169</v>
      </c>
      <c r="AI4" s="51">
        <f>S4/0.199</f>
        <v>276.98439411773967</v>
      </c>
      <c r="AJ4" s="51">
        <f>T4/0.0361</f>
        <v>541.54648506185322</v>
      </c>
      <c r="AK4" s="51">
        <f>U4/0.246</f>
        <v>1016.143008448439</v>
      </c>
      <c r="AL4" s="51">
        <f>V4/0.0546</f>
        <v>1756.5792035583074</v>
      </c>
      <c r="AM4" s="51">
        <f>W4/0.16</f>
        <v>2830.3049603152499</v>
      </c>
      <c r="AN4" s="51">
        <f>X4/0.0247</f>
        <v>3563.0075197812107</v>
      </c>
      <c r="AO4" s="51">
        <f>Y4/0.161</f>
        <v>4916.5198229906273</v>
      </c>
      <c r="AP4" s="38">
        <f>Z4/0.0246</f>
        <v>6358.6112331716668</v>
      </c>
    </row>
    <row r="5" spans="1:42" x14ac:dyDescent="0.25">
      <c r="A5" s="14">
        <v>2</v>
      </c>
      <c r="B5" s="14" t="s">
        <v>390</v>
      </c>
      <c r="C5" s="14" t="s">
        <v>377</v>
      </c>
      <c r="D5" s="36">
        <v>1033.3565381149499</v>
      </c>
      <c r="E5" s="36">
        <v>123.07017757413</v>
      </c>
      <c r="F5" s="36">
        <v>0.84193077513102199</v>
      </c>
      <c r="G5" s="36">
        <v>4.8100320442839998E-3</v>
      </c>
      <c r="H5" s="36">
        <v>74.230985251986198</v>
      </c>
      <c r="I5" s="36">
        <v>0.53302604343432203</v>
      </c>
      <c r="J5" s="36">
        <v>2063.86207066419</v>
      </c>
      <c r="K5" s="36">
        <v>441945.60054608301</v>
      </c>
      <c r="L5" s="36">
        <v>6.4743920290330701</v>
      </c>
      <c r="M5" s="36">
        <v>0.16302800783850699</v>
      </c>
      <c r="N5" s="36">
        <v>14.6500934604961</v>
      </c>
      <c r="O5" s="36">
        <v>0.110367843647354</v>
      </c>
      <c r="P5" s="36">
        <v>2.3439064946439299</v>
      </c>
      <c r="Q5" s="36">
        <v>5.6850970159907002</v>
      </c>
      <c r="R5" s="36">
        <v>0.74230567532824498</v>
      </c>
      <c r="S5" s="36">
        <v>33.982314543142202</v>
      </c>
      <c r="T5" s="36">
        <v>11.956071517261099</v>
      </c>
      <c r="U5" s="36">
        <v>165.37982433406401</v>
      </c>
      <c r="V5" s="36">
        <v>69.440164027646802</v>
      </c>
      <c r="W5" s="36">
        <v>341.81434583940199</v>
      </c>
      <c r="X5" s="36">
        <v>69.506337541586802</v>
      </c>
      <c r="Y5" s="36">
        <v>628.00003753659405</v>
      </c>
      <c r="Z5" s="36">
        <v>129.239609756503</v>
      </c>
      <c r="AA5" s="36">
        <v>9452.6555038870592</v>
      </c>
      <c r="AB5" s="36">
        <v>2.2958465465772502</v>
      </c>
      <c r="AC5" s="37">
        <f t="shared" ref="AC5:AC68" si="0">M5/0.237</f>
        <v>0.68788188961395358</v>
      </c>
      <c r="AD5" s="36">
        <f t="shared" ref="AD5:AD68" si="1">N5/0.613</f>
        <v>23.899010539145351</v>
      </c>
      <c r="AE5" s="36">
        <f t="shared" ref="AE5:AE68" si="2">O5/0.0928</f>
        <v>1.1893086599930389</v>
      </c>
      <c r="AF5" s="36">
        <f t="shared" ref="AF5:AF68" si="3">P5/0.457</f>
        <v>5.128898237732888</v>
      </c>
      <c r="AG5" s="36">
        <f t="shared" ref="AG5:AG68" si="4">Q5/0.148</f>
        <v>38.412817675612843</v>
      </c>
      <c r="AH5" s="36">
        <f t="shared" ref="AH5:AH68" si="5">R5/0.0563</f>
        <v>13.18482549428499</v>
      </c>
      <c r="AI5" s="36">
        <f t="shared" ref="AI5:AI68" si="6">S5/0.199</f>
        <v>170.76539971428241</v>
      </c>
      <c r="AJ5" s="36">
        <f t="shared" ref="AJ5:AJ68" si="7">T5/0.0361</f>
        <v>331.19311682163709</v>
      </c>
      <c r="AK5" s="36">
        <f t="shared" ref="AK5:AK68" si="8">U5/0.246</f>
        <v>672.27570867505699</v>
      </c>
      <c r="AL5" s="36">
        <f t="shared" ref="AL5:AL68" si="9">V5/0.0546</f>
        <v>1271.7978759642272</v>
      </c>
      <c r="AM5" s="36">
        <f t="shared" ref="AM5:AM68" si="10">W5/0.16</f>
        <v>2136.3396614962626</v>
      </c>
      <c r="AN5" s="36">
        <f t="shared" ref="AN5:AN68" si="11">X5/0.0247</f>
        <v>2814.0217628172795</v>
      </c>
      <c r="AO5" s="36">
        <f t="shared" ref="AO5:AO68" si="12">Y5/0.161</f>
        <v>3900.621351158969</v>
      </c>
      <c r="AP5" s="38">
        <f t="shared" ref="AP5:AP68" si="13">Z5/0.0246</f>
        <v>5253.6426730285775</v>
      </c>
    </row>
    <row r="6" spans="1:42" x14ac:dyDescent="0.25">
      <c r="A6" s="14">
        <v>3</v>
      </c>
      <c r="B6" s="14" t="s">
        <v>391</v>
      </c>
      <c r="C6" s="14" t="s">
        <v>377</v>
      </c>
      <c r="D6" s="36">
        <v>1137.9294419744599</v>
      </c>
      <c r="E6" s="36">
        <v>181.745304235921</v>
      </c>
      <c r="F6" s="36">
        <v>3.3388326427366102</v>
      </c>
      <c r="G6" s="36">
        <v>5.7421366968803997E-2</v>
      </c>
      <c r="H6" s="36">
        <v>474.126191164293</v>
      </c>
      <c r="I6" s="36">
        <v>2.4518277618705802</v>
      </c>
      <c r="J6" s="36">
        <v>2294.30350861129</v>
      </c>
      <c r="K6" s="36">
        <v>447581.83990234497</v>
      </c>
      <c r="L6" s="36">
        <v>8.7856765730857607</v>
      </c>
      <c r="M6" s="36">
        <v>0.75138574473217201</v>
      </c>
      <c r="N6" s="36">
        <v>19.093187983416801</v>
      </c>
      <c r="O6" s="36">
        <v>0.56163539358273695</v>
      </c>
      <c r="P6" s="36">
        <v>4.1737499481554901</v>
      </c>
      <c r="Q6" s="36">
        <v>6.3289403814560199</v>
      </c>
      <c r="R6" s="36">
        <v>1.18162517877536</v>
      </c>
      <c r="S6" s="36">
        <v>37.340412583812999</v>
      </c>
      <c r="T6" s="36">
        <v>13.636005316457901</v>
      </c>
      <c r="U6" s="36">
        <v>188.79342858399201</v>
      </c>
      <c r="V6" s="36">
        <v>75.048956996113404</v>
      </c>
      <c r="W6" s="36">
        <v>379.97044952666499</v>
      </c>
      <c r="X6" s="36">
        <v>75.521619019614306</v>
      </c>
      <c r="Y6" s="36">
        <v>696.67711460003397</v>
      </c>
      <c r="Z6" s="36">
        <v>145.62634975952901</v>
      </c>
      <c r="AA6" s="36">
        <v>10077.4133298958</v>
      </c>
      <c r="AB6" s="36">
        <v>3.1365577023238198</v>
      </c>
      <c r="AC6" s="37">
        <f t="shared" si="0"/>
        <v>3.1704039862116966</v>
      </c>
      <c r="AD6" s="36">
        <f t="shared" si="1"/>
        <v>31.147125584692986</v>
      </c>
      <c r="AE6" s="36">
        <f t="shared" si="2"/>
        <v>6.0521055342967349</v>
      </c>
      <c r="AF6" s="36">
        <f t="shared" si="3"/>
        <v>9.1329320528566527</v>
      </c>
      <c r="AG6" s="36">
        <f t="shared" si="4"/>
        <v>42.763110685513652</v>
      </c>
      <c r="AH6" s="36">
        <f t="shared" si="5"/>
        <v>20.988013832599645</v>
      </c>
      <c r="AI6" s="36">
        <f t="shared" si="6"/>
        <v>187.6402642402663</v>
      </c>
      <c r="AJ6" s="36">
        <f t="shared" si="7"/>
        <v>377.72867912625765</v>
      </c>
      <c r="AK6" s="36">
        <f t="shared" si="8"/>
        <v>767.45296172354472</v>
      </c>
      <c r="AL6" s="36">
        <f t="shared" si="9"/>
        <v>1374.5230219068387</v>
      </c>
      <c r="AM6" s="36">
        <f t="shared" si="10"/>
        <v>2374.815309541656</v>
      </c>
      <c r="AN6" s="36">
        <f t="shared" si="11"/>
        <v>3057.5554258953161</v>
      </c>
      <c r="AO6" s="36">
        <f t="shared" si="12"/>
        <v>4327.1870472051796</v>
      </c>
      <c r="AP6" s="38">
        <f t="shared" si="13"/>
        <v>5919.770315428008</v>
      </c>
    </row>
    <row r="7" spans="1:42" x14ac:dyDescent="0.25">
      <c r="A7" s="14">
        <v>4</v>
      </c>
      <c r="B7" s="14" t="s">
        <v>392</v>
      </c>
      <c r="C7" s="14" t="s">
        <v>377</v>
      </c>
      <c r="D7" s="36">
        <v>1388.7905899575201</v>
      </c>
      <c r="E7" s="36">
        <v>542.73767096625897</v>
      </c>
      <c r="F7" s="36">
        <v>10.251202941096601</v>
      </c>
      <c r="G7" s="36">
        <v>0.54564939520023503</v>
      </c>
      <c r="H7" s="36">
        <v>282.729502126863</v>
      </c>
      <c r="I7" s="36">
        <v>7.5496718884893603</v>
      </c>
      <c r="J7" s="36">
        <v>2800.4859670628198</v>
      </c>
      <c r="K7" s="36">
        <v>423197.809679061</v>
      </c>
      <c r="L7" s="36">
        <v>5.2140441550037204</v>
      </c>
      <c r="M7" s="36">
        <v>27.701169136574499</v>
      </c>
      <c r="N7" s="36">
        <v>32.340661485631401</v>
      </c>
      <c r="O7" s="36">
        <v>7.5741098090595198</v>
      </c>
      <c r="P7" s="36">
        <v>41.367909657560404</v>
      </c>
      <c r="Q7" s="36">
        <v>20.084983016505099</v>
      </c>
      <c r="R7" s="36">
        <v>3.4851062981851402</v>
      </c>
      <c r="S7" s="36">
        <v>67.303729951843195</v>
      </c>
      <c r="T7" s="36">
        <v>19.933221445374301</v>
      </c>
      <c r="U7" s="36">
        <v>236.69542773539399</v>
      </c>
      <c r="V7" s="36">
        <v>87.824057934285094</v>
      </c>
      <c r="W7" s="36">
        <v>433.103147652818</v>
      </c>
      <c r="X7" s="36">
        <v>80.759111407221695</v>
      </c>
      <c r="Y7" s="36">
        <v>730.988419408553</v>
      </c>
      <c r="Z7" s="36">
        <v>142.20800772397601</v>
      </c>
      <c r="AA7" s="36">
        <v>8499.7879631475898</v>
      </c>
      <c r="AB7" s="36">
        <v>2.1326979739718199</v>
      </c>
      <c r="AC7" s="37">
        <f t="shared" si="0"/>
        <v>116.88257019651688</v>
      </c>
      <c r="AD7" s="36">
        <f t="shared" si="1"/>
        <v>52.758012211470472</v>
      </c>
      <c r="AE7" s="36">
        <f t="shared" si="2"/>
        <v>81.617562597624143</v>
      </c>
      <c r="AF7" s="36">
        <f t="shared" si="3"/>
        <v>90.520590060307228</v>
      </c>
      <c r="AG7" s="36">
        <f t="shared" si="4"/>
        <v>135.70934470611553</v>
      </c>
      <c r="AH7" s="36">
        <f t="shared" si="5"/>
        <v>61.902420926911901</v>
      </c>
      <c r="AI7" s="36">
        <f t="shared" si="6"/>
        <v>338.20969825046831</v>
      </c>
      <c r="AJ7" s="36">
        <f t="shared" si="7"/>
        <v>552.16679904083935</v>
      </c>
      <c r="AK7" s="36">
        <f t="shared" si="8"/>
        <v>962.17653550973171</v>
      </c>
      <c r="AL7" s="36">
        <f t="shared" si="9"/>
        <v>1608.4992295656609</v>
      </c>
      <c r="AM7" s="36">
        <f t="shared" si="10"/>
        <v>2706.8946728301125</v>
      </c>
      <c r="AN7" s="36">
        <f t="shared" si="11"/>
        <v>3269.5996521142388</v>
      </c>
      <c r="AO7" s="36">
        <f t="shared" si="12"/>
        <v>4540.3007416680312</v>
      </c>
      <c r="AP7" s="38">
        <f t="shared" si="13"/>
        <v>5780.8133221128455</v>
      </c>
    </row>
    <row r="8" spans="1:42" x14ac:dyDescent="0.25">
      <c r="A8" s="14">
        <v>5</v>
      </c>
      <c r="B8" s="14" t="s">
        <v>393</v>
      </c>
      <c r="C8" s="14" t="s">
        <v>377</v>
      </c>
      <c r="D8" s="36">
        <v>981.08300818184603</v>
      </c>
      <c r="E8" s="36">
        <v>444.65609385533401</v>
      </c>
      <c r="F8" s="36">
        <v>15.4970794665865</v>
      </c>
      <c r="G8" s="36">
        <v>0.42278730231665601</v>
      </c>
      <c r="H8" s="36">
        <v>1691.07167677845</v>
      </c>
      <c r="I8" s="36">
        <v>4.6513290646925203</v>
      </c>
      <c r="J8" s="36">
        <v>2658.9951206506598</v>
      </c>
      <c r="K8" s="36">
        <v>425707.85638483602</v>
      </c>
      <c r="L8" s="36">
        <v>12.8207766752463</v>
      </c>
      <c r="M8" s="36">
        <v>18.5617213778334</v>
      </c>
      <c r="N8" s="36">
        <v>61.422082899977603</v>
      </c>
      <c r="O8" s="36">
        <v>7.9250716638555296</v>
      </c>
      <c r="P8" s="36">
        <v>44.373591533805801</v>
      </c>
      <c r="Q8" s="36">
        <v>25.623450728393401</v>
      </c>
      <c r="R8" s="36">
        <v>5.0498150521505396</v>
      </c>
      <c r="S8" s="36">
        <v>69.793277492279501</v>
      </c>
      <c r="T8" s="36">
        <v>19.1661644628362</v>
      </c>
      <c r="U8" s="36">
        <v>229.138217689746</v>
      </c>
      <c r="V8" s="36">
        <v>89.936757051474203</v>
      </c>
      <c r="W8" s="36">
        <v>383.73259754656999</v>
      </c>
      <c r="X8" s="36">
        <v>75.218194533404798</v>
      </c>
      <c r="Y8" s="36">
        <v>666.90440813381201</v>
      </c>
      <c r="Z8" s="36">
        <v>127.856967642971</v>
      </c>
      <c r="AA8" s="36">
        <v>9831.8145043619406</v>
      </c>
      <c r="AB8" s="36">
        <v>5.6081997554836596</v>
      </c>
      <c r="AC8" s="37">
        <f t="shared" si="0"/>
        <v>78.319499484529118</v>
      </c>
      <c r="AD8" s="36">
        <f t="shared" si="1"/>
        <v>100.19915644368288</v>
      </c>
      <c r="AE8" s="36">
        <f t="shared" si="2"/>
        <v>85.399479136374254</v>
      </c>
      <c r="AF8" s="36">
        <f t="shared" si="3"/>
        <v>97.09757447222276</v>
      </c>
      <c r="AG8" s="36">
        <f t="shared" si="4"/>
        <v>173.13142384049596</v>
      </c>
      <c r="AH8" s="36">
        <f t="shared" si="5"/>
        <v>89.694761139441198</v>
      </c>
      <c r="AI8" s="36">
        <f t="shared" si="6"/>
        <v>350.71998739838943</v>
      </c>
      <c r="AJ8" s="36">
        <f t="shared" si="7"/>
        <v>530.91868318105821</v>
      </c>
      <c r="AK8" s="36">
        <f t="shared" si="8"/>
        <v>931.45616947051224</v>
      </c>
      <c r="AL8" s="36">
        <f t="shared" si="9"/>
        <v>1647.1933525911024</v>
      </c>
      <c r="AM8" s="36">
        <f t="shared" si="10"/>
        <v>2398.3287346660622</v>
      </c>
      <c r="AN8" s="36">
        <f t="shared" si="11"/>
        <v>3045.2710337410849</v>
      </c>
      <c r="AO8" s="36">
        <f t="shared" si="12"/>
        <v>4142.2634045578388</v>
      </c>
      <c r="AP8" s="38">
        <f t="shared" si="13"/>
        <v>5197.4377090638618</v>
      </c>
    </row>
    <row r="9" spans="1:42" x14ac:dyDescent="0.25">
      <c r="A9" s="14">
        <v>6</v>
      </c>
      <c r="B9" s="14" t="s">
        <v>394</v>
      </c>
      <c r="C9" s="14" t="s">
        <v>377</v>
      </c>
      <c r="D9" s="36">
        <v>813.44896310246395</v>
      </c>
      <c r="E9" s="36">
        <v>148.12623526930801</v>
      </c>
      <c r="F9" s="36">
        <v>2.6089046285964899</v>
      </c>
      <c r="G9" s="36">
        <v>0.10261870020293801</v>
      </c>
      <c r="H9" s="36">
        <v>57.078158728635501</v>
      </c>
      <c r="I9" s="36">
        <v>0.75127983722862701</v>
      </c>
      <c r="J9" s="36">
        <v>2805.4073567488999</v>
      </c>
      <c r="K9" s="36">
        <v>425856.76841516199</v>
      </c>
      <c r="L9" s="36">
        <v>4.9140234162685497</v>
      </c>
      <c r="M9" s="36">
        <v>1.11786311785755</v>
      </c>
      <c r="N9" s="36">
        <v>13.0747325402403</v>
      </c>
      <c r="O9" s="36">
        <v>0.66034911050565104</v>
      </c>
      <c r="P9" s="36">
        <v>6.1596022923475902</v>
      </c>
      <c r="Q9" s="36">
        <v>9.74543290599218</v>
      </c>
      <c r="R9" s="36">
        <v>1.21491841528932</v>
      </c>
      <c r="S9" s="36">
        <v>53.677668426414897</v>
      </c>
      <c r="T9" s="36">
        <v>18.857977080719401</v>
      </c>
      <c r="U9" s="36">
        <v>242.440280612864</v>
      </c>
      <c r="V9" s="36">
        <v>98.184637486176598</v>
      </c>
      <c r="W9" s="36">
        <v>473.20228007845299</v>
      </c>
      <c r="X9" s="36">
        <v>88.490381189089902</v>
      </c>
      <c r="Y9" s="36">
        <v>795.94755974932104</v>
      </c>
      <c r="Z9" s="36">
        <v>158.66638895262699</v>
      </c>
      <c r="AA9" s="36">
        <v>8751.5116946122507</v>
      </c>
      <c r="AB9" s="36">
        <v>1.1561298914253499</v>
      </c>
      <c r="AC9" s="37">
        <f t="shared" si="0"/>
        <v>4.7167220162765826</v>
      </c>
      <c r="AD9" s="36">
        <f t="shared" si="1"/>
        <v>21.329090603980912</v>
      </c>
      <c r="AE9" s="36">
        <f t="shared" si="2"/>
        <v>7.1158309321729645</v>
      </c>
      <c r="AF9" s="36">
        <f t="shared" si="3"/>
        <v>13.478341996384223</v>
      </c>
      <c r="AG9" s="36">
        <f t="shared" si="4"/>
        <v>65.847519635082307</v>
      </c>
      <c r="AH9" s="36">
        <f t="shared" si="5"/>
        <v>21.579367944748135</v>
      </c>
      <c r="AI9" s="36">
        <f t="shared" si="6"/>
        <v>269.73702726841657</v>
      </c>
      <c r="AJ9" s="36">
        <f t="shared" si="7"/>
        <v>522.38163658502492</v>
      </c>
      <c r="AK9" s="36">
        <f t="shared" si="8"/>
        <v>985.52959598725204</v>
      </c>
      <c r="AL9" s="36">
        <f t="shared" si="9"/>
        <v>1798.2534338127582</v>
      </c>
      <c r="AM9" s="36">
        <f t="shared" si="10"/>
        <v>2957.5142504903311</v>
      </c>
      <c r="AN9" s="36">
        <f t="shared" si="11"/>
        <v>3582.606525874085</v>
      </c>
      <c r="AO9" s="36">
        <f t="shared" si="12"/>
        <v>4943.773663039261</v>
      </c>
      <c r="AP9" s="38">
        <f t="shared" si="13"/>
        <v>6449.8532094563816</v>
      </c>
    </row>
    <row r="10" spans="1:42" x14ac:dyDescent="0.25">
      <c r="A10" s="14">
        <v>7</v>
      </c>
      <c r="B10" s="14" t="s">
        <v>395</v>
      </c>
      <c r="C10" s="14" t="s">
        <v>377</v>
      </c>
      <c r="D10" s="36">
        <v>649.65700741717399</v>
      </c>
      <c r="E10" s="36"/>
      <c r="F10" s="36">
        <v>8.6655218274033992</v>
      </c>
      <c r="G10" s="36">
        <v>0.317342878900923</v>
      </c>
      <c r="H10" s="36"/>
      <c r="I10" s="36">
        <v>0.73878933537619196</v>
      </c>
      <c r="J10" s="36">
        <v>2606.87635218063</v>
      </c>
      <c r="K10" s="36">
        <v>426487.47473349201</v>
      </c>
      <c r="L10" s="36">
        <v>6.1627055149935499</v>
      </c>
      <c r="M10" s="36">
        <v>6.4582889265608499</v>
      </c>
      <c r="N10" s="36">
        <v>31.748926714956301</v>
      </c>
      <c r="O10" s="36">
        <v>2.5118333555671901</v>
      </c>
      <c r="P10" s="36">
        <v>14.337737144045199</v>
      </c>
      <c r="Q10" s="36">
        <v>13.414928906272999</v>
      </c>
      <c r="R10" s="36">
        <v>1.4460686594426699</v>
      </c>
      <c r="S10" s="36">
        <v>57.607631723944898</v>
      </c>
      <c r="T10" s="36">
        <v>17.6070317124917</v>
      </c>
      <c r="U10" s="36">
        <v>226.34777408405699</v>
      </c>
      <c r="V10" s="36">
        <v>81.891618239192098</v>
      </c>
      <c r="W10" s="36">
        <v>376.00039620833098</v>
      </c>
      <c r="X10" s="36">
        <v>80.686850858251105</v>
      </c>
      <c r="Y10" s="36">
        <v>684.30757696390106</v>
      </c>
      <c r="Z10" s="36">
        <v>137.66513577071899</v>
      </c>
      <c r="AA10" s="36">
        <v>7461.6573686354604</v>
      </c>
      <c r="AB10" s="36">
        <v>2.3721569125128501</v>
      </c>
      <c r="AC10" s="37">
        <f t="shared" si="0"/>
        <v>27.250164247092194</v>
      </c>
      <c r="AD10" s="36">
        <f t="shared" si="1"/>
        <v>51.792702634512729</v>
      </c>
      <c r="AE10" s="36">
        <f t="shared" si="2"/>
        <v>27.067169779818862</v>
      </c>
      <c r="AF10" s="36">
        <f t="shared" si="3"/>
        <v>31.373604253928224</v>
      </c>
      <c r="AG10" s="36">
        <f t="shared" si="4"/>
        <v>90.641411528871629</v>
      </c>
      <c r="AH10" s="36">
        <f t="shared" si="5"/>
        <v>25.685056117987031</v>
      </c>
      <c r="AI10" s="36">
        <f t="shared" si="6"/>
        <v>289.48558655248689</v>
      </c>
      <c r="AJ10" s="36">
        <f t="shared" si="7"/>
        <v>487.72941031832966</v>
      </c>
      <c r="AK10" s="36">
        <f t="shared" si="8"/>
        <v>920.11290278071954</v>
      </c>
      <c r="AL10" s="36">
        <f t="shared" si="9"/>
        <v>1499.8464878972911</v>
      </c>
      <c r="AM10" s="36">
        <f t="shared" si="10"/>
        <v>2350.0024763020688</v>
      </c>
      <c r="AN10" s="36">
        <f t="shared" si="11"/>
        <v>3266.6741238158343</v>
      </c>
      <c r="AO10" s="36">
        <f t="shared" si="12"/>
        <v>4250.3576208937957</v>
      </c>
      <c r="AP10" s="38">
        <f t="shared" si="13"/>
        <v>5596.1437305170321</v>
      </c>
    </row>
    <row r="11" spans="1:42" x14ac:dyDescent="0.25">
      <c r="A11" s="14">
        <v>8</v>
      </c>
      <c r="B11" s="14" t="s">
        <v>395</v>
      </c>
      <c r="C11" s="14" t="s">
        <v>377</v>
      </c>
      <c r="D11" s="36">
        <v>466.41111668277898</v>
      </c>
      <c r="E11" s="36"/>
      <c r="F11" s="36">
        <v>3.8851926985555001</v>
      </c>
      <c r="G11" s="36">
        <v>-0.38902362206952001</v>
      </c>
      <c r="H11" s="36"/>
      <c r="I11" s="36">
        <v>0.59247574438609296</v>
      </c>
      <c r="J11" s="36">
        <v>2062.9404791708198</v>
      </c>
      <c r="K11" s="36">
        <v>403842.09840029501</v>
      </c>
      <c r="L11" s="36">
        <v>5.4541932502566803</v>
      </c>
      <c r="M11" s="36">
        <v>3.8081963315245302</v>
      </c>
      <c r="N11" s="36">
        <v>19.792442309192399</v>
      </c>
      <c r="O11" s="36">
        <v>1.7411270018265901</v>
      </c>
      <c r="P11" s="36">
        <v>7.9755170462024703</v>
      </c>
      <c r="Q11" s="36">
        <v>8.8174420588171696</v>
      </c>
      <c r="R11" s="36">
        <v>1.0750998800287901</v>
      </c>
      <c r="S11" s="36">
        <v>33.9829641920036</v>
      </c>
      <c r="T11" s="36">
        <v>13.862976003202901</v>
      </c>
      <c r="U11" s="36">
        <v>163.045194622894</v>
      </c>
      <c r="V11" s="36">
        <v>68.535186881957401</v>
      </c>
      <c r="W11" s="36">
        <v>311.46271212472698</v>
      </c>
      <c r="X11" s="36">
        <v>65.365268892771795</v>
      </c>
      <c r="Y11" s="36">
        <v>589.238819138444</v>
      </c>
      <c r="Z11" s="36">
        <v>118.225786163755</v>
      </c>
      <c r="AA11" s="36">
        <v>7716.9183164818896</v>
      </c>
      <c r="AB11" s="36">
        <v>1.9671855562111</v>
      </c>
      <c r="AC11" s="37">
        <f t="shared" si="0"/>
        <v>16.068338951580298</v>
      </c>
      <c r="AD11" s="36">
        <f t="shared" si="1"/>
        <v>32.287834109612398</v>
      </c>
      <c r="AE11" s="36">
        <f t="shared" si="2"/>
        <v>18.762144416234808</v>
      </c>
      <c r="AF11" s="36">
        <f t="shared" si="3"/>
        <v>17.451897256460548</v>
      </c>
      <c r="AG11" s="36">
        <f t="shared" si="4"/>
        <v>59.577311208224124</v>
      </c>
      <c r="AH11" s="36">
        <f t="shared" si="5"/>
        <v>19.095912611523801</v>
      </c>
      <c r="AI11" s="36">
        <f t="shared" si="6"/>
        <v>170.76866428142512</v>
      </c>
      <c r="AJ11" s="36">
        <f t="shared" si="7"/>
        <v>384.01595576739339</v>
      </c>
      <c r="AK11" s="36">
        <f t="shared" si="8"/>
        <v>662.78534399550404</v>
      </c>
      <c r="AL11" s="36">
        <f t="shared" si="9"/>
        <v>1255.2232029662528</v>
      </c>
      <c r="AM11" s="36">
        <f t="shared" si="10"/>
        <v>1946.6419507795435</v>
      </c>
      <c r="AN11" s="36">
        <f t="shared" si="11"/>
        <v>2646.3671616506799</v>
      </c>
      <c r="AO11" s="36">
        <f t="shared" si="12"/>
        <v>3659.8684418536895</v>
      </c>
      <c r="AP11" s="38">
        <f t="shared" si="13"/>
        <v>4805.9262668193087</v>
      </c>
    </row>
    <row r="12" spans="1:42" x14ac:dyDescent="0.25">
      <c r="A12" s="14">
        <v>9</v>
      </c>
      <c r="B12" s="14" t="s">
        <v>395</v>
      </c>
      <c r="C12" s="14" t="s">
        <v>377</v>
      </c>
      <c r="D12" s="36">
        <v>383.16885390833602</v>
      </c>
      <c r="E12" s="36"/>
      <c r="F12" s="36">
        <v>4.2727333122052702</v>
      </c>
      <c r="G12" s="36">
        <v>-2.05298842816268</v>
      </c>
      <c r="H12" s="36"/>
      <c r="I12" s="36">
        <v>1.1620088050413</v>
      </c>
      <c r="J12" s="36">
        <v>2452.7948190161801</v>
      </c>
      <c r="K12" s="36">
        <v>471145.31260329002</v>
      </c>
      <c r="L12" s="36">
        <v>4.9941881942407198</v>
      </c>
      <c r="M12" s="36">
        <v>11.5668813348358</v>
      </c>
      <c r="N12" s="36">
        <v>19.342534192041501</v>
      </c>
      <c r="O12" s="36">
        <v>3.8777629427503699</v>
      </c>
      <c r="P12" s="36">
        <v>19.437714342612999</v>
      </c>
      <c r="Q12" s="36">
        <v>13.136160986333</v>
      </c>
      <c r="R12" s="36">
        <v>1.9299500375970999</v>
      </c>
      <c r="S12" s="36">
        <v>52.0238544150534</v>
      </c>
      <c r="T12" s="36">
        <v>17.559423069041699</v>
      </c>
      <c r="U12" s="36">
        <v>198.04855657311001</v>
      </c>
      <c r="V12" s="36">
        <v>82.958261884811705</v>
      </c>
      <c r="W12" s="36">
        <v>361.06750088404499</v>
      </c>
      <c r="X12" s="36">
        <v>71.811314407963494</v>
      </c>
      <c r="Y12" s="36">
        <v>685.911674885205</v>
      </c>
      <c r="Z12" s="36">
        <v>127.32889253749001</v>
      </c>
      <c r="AA12" s="36">
        <v>8321.7284318557195</v>
      </c>
      <c r="AB12" s="36">
        <v>2.4495997721799601</v>
      </c>
      <c r="AC12" s="37">
        <f t="shared" si="0"/>
        <v>48.805406476100423</v>
      </c>
      <c r="AD12" s="36">
        <f t="shared" si="1"/>
        <v>31.553889383428224</v>
      </c>
      <c r="AE12" s="36">
        <f t="shared" si="2"/>
        <v>41.786238607223815</v>
      </c>
      <c r="AF12" s="36">
        <f t="shared" si="3"/>
        <v>42.533291778146605</v>
      </c>
      <c r="AG12" s="36">
        <f t="shared" si="4"/>
        <v>88.757844502249995</v>
      </c>
      <c r="AH12" s="36">
        <f t="shared" si="5"/>
        <v>34.279751999948488</v>
      </c>
      <c r="AI12" s="36">
        <f t="shared" si="6"/>
        <v>261.42640409574574</v>
      </c>
      <c r="AJ12" s="36">
        <f t="shared" si="7"/>
        <v>486.41061133079501</v>
      </c>
      <c r="AK12" s="36">
        <f t="shared" si="8"/>
        <v>805.07543322402444</v>
      </c>
      <c r="AL12" s="36">
        <f t="shared" si="9"/>
        <v>1519.3820858024121</v>
      </c>
      <c r="AM12" s="36">
        <f t="shared" si="10"/>
        <v>2256.6718805252813</v>
      </c>
      <c r="AN12" s="36">
        <f t="shared" si="11"/>
        <v>2907.34066429002</v>
      </c>
      <c r="AO12" s="36">
        <f t="shared" si="12"/>
        <v>4260.3209620199068</v>
      </c>
      <c r="AP12" s="38">
        <f t="shared" si="13"/>
        <v>5175.9712413613825</v>
      </c>
    </row>
    <row r="13" spans="1:42" x14ac:dyDescent="0.25">
      <c r="A13" s="14">
        <v>10</v>
      </c>
      <c r="B13" s="14" t="s">
        <v>395</v>
      </c>
      <c r="C13" s="14" t="s">
        <v>377</v>
      </c>
      <c r="D13" s="36">
        <v>288.65331869872699</v>
      </c>
      <c r="E13" s="36"/>
      <c r="F13" s="36">
        <v>5.6163426109078802</v>
      </c>
      <c r="G13" s="36">
        <v>-0.85153830829732602</v>
      </c>
      <c r="H13" s="36"/>
      <c r="I13" s="36">
        <v>1.02963666076671</v>
      </c>
      <c r="J13" s="36">
        <v>3098.39461348957</v>
      </c>
      <c r="K13" s="36">
        <v>422253.818197157</v>
      </c>
      <c r="L13" s="36">
        <v>4.19610341325071</v>
      </c>
      <c r="M13" s="36">
        <v>0.29412569004385197</v>
      </c>
      <c r="N13" s="36">
        <v>7.9610662006651696</v>
      </c>
      <c r="O13" s="36">
        <v>0.27098700240318602</v>
      </c>
      <c r="P13" s="36">
        <v>5.0127250957033898</v>
      </c>
      <c r="Q13" s="36">
        <v>9.0813696808038902</v>
      </c>
      <c r="R13" s="36">
        <v>1.6597933364339901</v>
      </c>
      <c r="S13" s="36">
        <v>58.551979892020697</v>
      </c>
      <c r="T13" s="36">
        <v>22.999721006394399</v>
      </c>
      <c r="U13" s="36">
        <v>262.89328003894502</v>
      </c>
      <c r="V13" s="36">
        <v>111.681115833634</v>
      </c>
      <c r="W13" s="36">
        <v>466.41718584279602</v>
      </c>
      <c r="X13" s="36">
        <v>98.201415777283003</v>
      </c>
      <c r="Y13" s="36">
        <v>836.53895421241702</v>
      </c>
      <c r="Z13" s="36">
        <v>154.615159629575</v>
      </c>
      <c r="AA13" s="36">
        <v>6554.1669221214597</v>
      </c>
      <c r="AB13" s="36">
        <v>1.3920312221616999</v>
      </c>
      <c r="AC13" s="37">
        <f t="shared" si="0"/>
        <v>1.2410366668516961</v>
      </c>
      <c r="AD13" s="36">
        <f t="shared" si="1"/>
        <v>12.98705742359734</v>
      </c>
      <c r="AE13" s="36">
        <f t="shared" si="2"/>
        <v>2.92011856037916</v>
      </c>
      <c r="AF13" s="36">
        <f t="shared" si="3"/>
        <v>10.968763885565403</v>
      </c>
      <c r="AG13" s="36">
        <f t="shared" si="4"/>
        <v>61.360605951377636</v>
      </c>
      <c r="AH13" s="36">
        <f t="shared" si="5"/>
        <v>29.481231553001599</v>
      </c>
      <c r="AI13" s="36">
        <f t="shared" si="6"/>
        <v>294.23105473377234</v>
      </c>
      <c r="AJ13" s="36">
        <f t="shared" si="7"/>
        <v>637.11138521868145</v>
      </c>
      <c r="AK13" s="36">
        <f t="shared" si="8"/>
        <v>1068.6718700770123</v>
      </c>
      <c r="AL13" s="36">
        <f t="shared" si="9"/>
        <v>2045.4416819346884</v>
      </c>
      <c r="AM13" s="36">
        <f t="shared" si="10"/>
        <v>2915.1074115174752</v>
      </c>
      <c r="AN13" s="36">
        <f t="shared" si="11"/>
        <v>3975.7658209426318</v>
      </c>
      <c r="AO13" s="36">
        <f t="shared" si="12"/>
        <v>5195.8941255429627</v>
      </c>
      <c r="AP13" s="38">
        <f t="shared" si="13"/>
        <v>6285.1690906331305</v>
      </c>
    </row>
    <row r="14" spans="1:42" x14ac:dyDescent="0.25">
      <c r="A14" s="14">
        <v>11</v>
      </c>
      <c r="B14" s="14" t="s">
        <v>395</v>
      </c>
      <c r="C14" s="14" t="s">
        <v>377</v>
      </c>
      <c r="D14" s="36">
        <v>335.13417277058602</v>
      </c>
      <c r="E14" s="36"/>
      <c r="F14" s="36">
        <v>4.7470635503764003</v>
      </c>
      <c r="G14" s="36">
        <v>-0.164245253595623</v>
      </c>
      <c r="H14" s="36"/>
      <c r="I14" s="36">
        <v>0.50268132416004396</v>
      </c>
      <c r="J14" s="36">
        <v>2378.4425385305699</v>
      </c>
      <c r="K14" s="36">
        <v>423940.54518853</v>
      </c>
      <c r="L14" s="36">
        <v>6.3307411956116502</v>
      </c>
      <c r="M14" s="36">
        <v>0.65326373109343705</v>
      </c>
      <c r="N14" s="36">
        <v>16.931635323568202</v>
      </c>
      <c r="O14" s="36">
        <v>0.28286378880845098</v>
      </c>
      <c r="P14" s="36">
        <v>2.8205543084708</v>
      </c>
      <c r="Q14" s="36">
        <v>6.2315018731978302</v>
      </c>
      <c r="R14" s="36">
        <v>0.997351726842579</v>
      </c>
      <c r="S14" s="36">
        <v>37.766101386624499</v>
      </c>
      <c r="T14" s="36">
        <v>17.840975495551</v>
      </c>
      <c r="U14" s="36">
        <v>200.89509356053</v>
      </c>
      <c r="V14" s="36">
        <v>80.195124966141805</v>
      </c>
      <c r="W14" s="36">
        <v>331.18737573470997</v>
      </c>
      <c r="X14" s="36">
        <v>76.024248397646602</v>
      </c>
      <c r="Y14" s="36">
        <v>634.01353620722296</v>
      </c>
      <c r="Z14" s="36">
        <v>130.737096992803</v>
      </c>
      <c r="AA14" s="36">
        <v>7902.6465093299403</v>
      </c>
      <c r="AB14" s="36">
        <v>3.06964666469114</v>
      </c>
      <c r="AC14" s="37">
        <f t="shared" si="0"/>
        <v>2.7563870510271609</v>
      </c>
      <c r="AD14" s="36">
        <f t="shared" si="1"/>
        <v>27.620938537631652</v>
      </c>
      <c r="AE14" s="36">
        <f t="shared" si="2"/>
        <v>3.0481011725048597</v>
      </c>
      <c r="AF14" s="36">
        <f t="shared" si="3"/>
        <v>6.1718912658004372</v>
      </c>
      <c r="AG14" s="36">
        <f t="shared" si="4"/>
        <v>42.104742386471827</v>
      </c>
      <c r="AH14" s="36">
        <f t="shared" si="5"/>
        <v>17.714950743207442</v>
      </c>
      <c r="AI14" s="36">
        <f t="shared" si="6"/>
        <v>189.77940395288692</v>
      </c>
      <c r="AJ14" s="36">
        <f t="shared" si="7"/>
        <v>494.20984752218834</v>
      </c>
      <c r="AK14" s="36">
        <f t="shared" si="8"/>
        <v>816.6467217907724</v>
      </c>
      <c r="AL14" s="36">
        <f t="shared" si="9"/>
        <v>1468.7751825300695</v>
      </c>
      <c r="AM14" s="36">
        <f t="shared" si="10"/>
        <v>2069.9210983419371</v>
      </c>
      <c r="AN14" s="36">
        <f t="shared" si="11"/>
        <v>3077.9047934269879</v>
      </c>
      <c r="AO14" s="36">
        <f t="shared" si="12"/>
        <v>3937.9722745790245</v>
      </c>
      <c r="AP14" s="38">
        <f t="shared" si="13"/>
        <v>5314.5161379188212</v>
      </c>
    </row>
    <row r="15" spans="1:42" x14ac:dyDescent="0.25">
      <c r="A15" s="14">
        <v>12</v>
      </c>
      <c r="B15" s="14" t="s">
        <v>395</v>
      </c>
      <c r="C15" s="14" t="s">
        <v>396</v>
      </c>
      <c r="D15" s="36">
        <v>336.64355337949701</v>
      </c>
      <c r="E15" s="36"/>
      <c r="F15" s="36">
        <v>4.6354755221801698</v>
      </c>
      <c r="G15" s="36">
        <v>-0.721669096626533</v>
      </c>
      <c r="H15" s="36"/>
      <c r="I15" s="36">
        <v>0.94157002815523405</v>
      </c>
      <c r="J15" s="36">
        <v>2775.8859874068798</v>
      </c>
      <c r="K15" s="36">
        <v>502027.53070618201</v>
      </c>
      <c r="L15" s="36">
        <v>6.9253874520656797</v>
      </c>
      <c r="M15" s="36">
        <v>2.7378449246904999E-2</v>
      </c>
      <c r="N15" s="36">
        <v>17.735745022161499</v>
      </c>
      <c r="O15" s="36">
        <v>0.161037165886597</v>
      </c>
      <c r="P15" s="36">
        <v>3.1497683668838801</v>
      </c>
      <c r="Q15" s="36">
        <v>4.53814894651219</v>
      </c>
      <c r="R15" s="36">
        <v>0.84541398127213796</v>
      </c>
      <c r="S15" s="36">
        <v>49.6428688192997</v>
      </c>
      <c r="T15" s="36">
        <v>19.497324332441799</v>
      </c>
      <c r="U15" s="36">
        <v>225.63568106227001</v>
      </c>
      <c r="V15" s="36">
        <v>101.119455535268</v>
      </c>
      <c r="W15" s="36">
        <v>457.41983222702498</v>
      </c>
      <c r="X15" s="36">
        <v>87.682916148289195</v>
      </c>
      <c r="Y15" s="36">
        <v>785.49796763114898</v>
      </c>
      <c r="Z15" s="36">
        <v>164.75414988945801</v>
      </c>
      <c r="AA15" s="36">
        <v>10822.9783030627</v>
      </c>
      <c r="AB15" s="36">
        <v>3.1314460446268102</v>
      </c>
      <c r="AC15" s="37">
        <f t="shared" si="0"/>
        <v>0.11552088289833333</v>
      </c>
      <c r="AD15" s="36">
        <f t="shared" si="1"/>
        <v>28.93269987302039</v>
      </c>
      <c r="AE15" s="36">
        <f t="shared" si="2"/>
        <v>1.7353142875710885</v>
      </c>
      <c r="AF15" s="36">
        <f t="shared" si="3"/>
        <v>6.8922721376014877</v>
      </c>
      <c r="AG15" s="36">
        <f t="shared" si="4"/>
        <v>30.663168557514798</v>
      </c>
      <c r="AH15" s="36">
        <f t="shared" si="5"/>
        <v>15.016234125615238</v>
      </c>
      <c r="AI15" s="36">
        <f t="shared" si="6"/>
        <v>249.46165235828994</v>
      </c>
      <c r="AJ15" s="36">
        <f t="shared" si="7"/>
        <v>540.09208677124093</v>
      </c>
      <c r="AK15" s="36">
        <f t="shared" si="8"/>
        <v>917.21821570028465</v>
      </c>
      <c r="AL15" s="36">
        <f t="shared" si="9"/>
        <v>1852.0046801331134</v>
      </c>
      <c r="AM15" s="36">
        <f t="shared" si="10"/>
        <v>2858.873951418906</v>
      </c>
      <c r="AN15" s="36">
        <f t="shared" si="11"/>
        <v>3549.9156335339753</v>
      </c>
      <c r="AO15" s="36">
        <f t="shared" si="12"/>
        <v>4878.8693641686268</v>
      </c>
      <c r="AP15" s="38">
        <f t="shared" si="13"/>
        <v>6697.3231662381304</v>
      </c>
    </row>
    <row r="16" spans="1:42" x14ac:dyDescent="0.25">
      <c r="A16" s="14">
        <v>13</v>
      </c>
      <c r="B16" s="14" t="s">
        <v>395</v>
      </c>
      <c r="C16" s="14" t="s">
        <v>396</v>
      </c>
      <c r="D16" s="36">
        <v>688.39257770786503</v>
      </c>
      <c r="E16" s="36"/>
      <c r="F16" s="36">
        <v>5.0038026608903001</v>
      </c>
      <c r="G16" s="36">
        <v>0.13137709870851999</v>
      </c>
      <c r="H16" s="36"/>
      <c r="I16" s="36">
        <v>0.41891983443031999</v>
      </c>
      <c r="J16" s="36">
        <v>2518.70158569868</v>
      </c>
      <c r="K16" s="36">
        <v>509668.94166220003</v>
      </c>
      <c r="L16" s="36">
        <v>6.6456563403140203</v>
      </c>
      <c r="M16" s="36">
        <v>4.7989914626143999E-2</v>
      </c>
      <c r="N16" s="36">
        <v>14.172863441277499</v>
      </c>
      <c r="O16" s="36">
        <v>5.0713340768182E-2</v>
      </c>
      <c r="P16" s="36">
        <v>0.97349648028078295</v>
      </c>
      <c r="Q16" s="36">
        <v>4.87825998401647</v>
      </c>
      <c r="R16" s="36">
        <v>0.36522905650999299</v>
      </c>
      <c r="S16" s="36">
        <v>38.428605977266699</v>
      </c>
      <c r="T16" s="36">
        <v>15.813728577607</v>
      </c>
      <c r="U16" s="36">
        <v>185.31924032502101</v>
      </c>
      <c r="V16" s="36">
        <v>81.429888464539602</v>
      </c>
      <c r="W16" s="36">
        <v>392.726974151653</v>
      </c>
      <c r="X16" s="36">
        <v>82.512945599246095</v>
      </c>
      <c r="Y16" s="36">
        <v>771.87857450298202</v>
      </c>
      <c r="Z16" s="36">
        <v>152.634810483075</v>
      </c>
      <c r="AA16" s="36">
        <v>9982.0128540288297</v>
      </c>
      <c r="AB16" s="36">
        <v>2.89715611269343</v>
      </c>
      <c r="AC16" s="37">
        <f t="shared" si="0"/>
        <v>0.20248909124955275</v>
      </c>
      <c r="AD16" s="36">
        <f t="shared" si="1"/>
        <v>23.120495010240621</v>
      </c>
      <c r="AE16" s="36">
        <f t="shared" si="2"/>
        <v>0.54647996517437503</v>
      </c>
      <c r="AF16" s="36">
        <f t="shared" si="3"/>
        <v>2.1301892347500719</v>
      </c>
      <c r="AG16" s="36">
        <f t="shared" si="4"/>
        <v>32.961216108219396</v>
      </c>
      <c r="AH16" s="36">
        <f t="shared" si="5"/>
        <v>6.4871946094137298</v>
      </c>
      <c r="AI16" s="36">
        <f t="shared" si="6"/>
        <v>193.10857275008391</v>
      </c>
      <c r="AJ16" s="36">
        <f t="shared" si="7"/>
        <v>438.05342320240999</v>
      </c>
      <c r="AK16" s="36">
        <f t="shared" si="8"/>
        <v>753.3302452236627</v>
      </c>
      <c r="AL16" s="36">
        <f t="shared" si="9"/>
        <v>1491.3898986179413</v>
      </c>
      <c r="AM16" s="36">
        <f t="shared" si="10"/>
        <v>2454.5435884478311</v>
      </c>
      <c r="AN16" s="36">
        <f t="shared" si="11"/>
        <v>3340.6050849897206</v>
      </c>
      <c r="AO16" s="36">
        <f t="shared" si="12"/>
        <v>4794.2768602669694</v>
      </c>
      <c r="AP16" s="38">
        <f t="shared" si="13"/>
        <v>6204.6670928079266</v>
      </c>
    </row>
    <row r="17" spans="1:42" x14ac:dyDescent="0.25">
      <c r="A17" s="14">
        <v>14</v>
      </c>
      <c r="B17" s="14" t="s">
        <v>395</v>
      </c>
      <c r="C17" s="14" t="s">
        <v>396</v>
      </c>
      <c r="D17" s="36">
        <v>181.56777628298801</v>
      </c>
      <c r="E17" s="36"/>
      <c r="F17" s="36">
        <v>1.54575185154546</v>
      </c>
      <c r="G17" s="36">
        <v>0.14252276661098201</v>
      </c>
      <c r="H17" s="36"/>
      <c r="I17" s="36">
        <v>0.238961332479428</v>
      </c>
      <c r="J17" s="36">
        <v>2302.0069360809698</v>
      </c>
      <c r="K17" s="36">
        <v>507577.105912928</v>
      </c>
      <c r="L17" s="36">
        <v>9.5745578799731792</v>
      </c>
      <c r="M17" s="36">
        <v>-3.3427430399749999E-3</v>
      </c>
      <c r="N17" s="36">
        <v>11.0638627629267</v>
      </c>
      <c r="O17" s="36">
        <v>9.4776904426768005E-2</v>
      </c>
      <c r="P17" s="36">
        <v>0.63217240366875405</v>
      </c>
      <c r="Q17" s="36">
        <v>3.2297606659433802</v>
      </c>
      <c r="R17" s="36">
        <v>0.69230997496580005</v>
      </c>
      <c r="S17" s="36">
        <v>36.256942280993698</v>
      </c>
      <c r="T17" s="36">
        <v>11.981855557575001</v>
      </c>
      <c r="U17" s="36">
        <v>170.31404227821699</v>
      </c>
      <c r="V17" s="36">
        <v>77.094383487816302</v>
      </c>
      <c r="W17" s="36">
        <v>371.20717277789902</v>
      </c>
      <c r="X17" s="36">
        <v>81.280024983631904</v>
      </c>
      <c r="Y17" s="36">
        <v>740.17504120668104</v>
      </c>
      <c r="Z17" s="36">
        <v>154.41395660099201</v>
      </c>
      <c r="AA17" s="36">
        <v>8205.8393969529807</v>
      </c>
      <c r="AB17" s="36">
        <v>2.13274512629871</v>
      </c>
      <c r="AC17" s="37">
        <v>0</v>
      </c>
      <c r="AD17" s="36">
        <f t="shared" si="1"/>
        <v>18.048715763338826</v>
      </c>
      <c r="AE17" s="36">
        <f t="shared" si="2"/>
        <v>1.0213028494263794</v>
      </c>
      <c r="AF17" s="36">
        <f t="shared" si="3"/>
        <v>1.38330941721828</v>
      </c>
      <c r="AG17" s="36">
        <f t="shared" si="4"/>
        <v>21.822707202320139</v>
      </c>
      <c r="AH17" s="36">
        <f t="shared" si="5"/>
        <v>12.296802397261102</v>
      </c>
      <c r="AI17" s="36">
        <f t="shared" si="6"/>
        <v>182.19568985423967</v>
      </c>
      <c r="AJ17" s="36">
        <f t="shared" si="7"/>
        <v>331.90735616551251</v>
      </c>
      <c r="AK17" s="36">
        <f t="shared" si="8"/>
        <v>692.33350519600401</v>
      </c>
      <c r="AL17" s="36">
        <f t="shared" si="9"/>
        <v>1411.9850455644012</v>
      </c>
      <c r="AM17" s="36">
        <f t="shared" si="10"/>
        <v>2320.0448298618689</v>
      </c>
      <c r="AN17" s="36">
        <f t="shared" si="11"/>
        <v>3290.6892705923847</v>
      </c>
      <c r="AO17" s="36">
        <f t="shared" si="12"/>
        <v>4597.3605043893231</v>
      </c>
      <c r="AP17" s="38">
        <f t="shared" si="13"/>
        <v>6276.9901057313828</v>
      </c>
    </row>
    <row r="18" spans="1:42" x14ac:dyDescent="0.25">
      <c r="A18" s="14">
        <v>15</v>
      </c>
      <c r="B18" s="14" t="s">
        <v>395</v>
      </c>
      <c r="C18" s="14" t="s">
        <v>396</v>
      </c>
      <c r="D18" s="36">
        <v>281.59663335336501</v>
      </c>
      <c r="E18" s="36"/>
      <c r="F18" s="36">
        <v>1.6269169051071899</v>
      </c>
      <c r="G18" s="36">
        <v>0.36655372471604403</v>
      </c>
      <c r="H18" s="36"/>
      <c r="I18" s="36">
        <v>5.2876183810684999E-2</v>
      </c>
      <c r="J18" s="36">
        <v>2134.7304026704401</v>
      </c>
      <c r="K18" s="36">
        <v>520728.378948153</v>
      </c>
      <c r="L18" s="36">
        <v>2.90843019347902</v>
      </c>
      <c r="M18" s="36">
        <v>-0.16017935610233899</v>
      </c>
      <c r="N18" s="36">
        <v>6.1566114602440596</v>
      </c>
      <c r="O18" s="36">
        <v>-7.9069904932938001E-2</v>
      </c>
      <c r="P18" s="36">
        <v>3.2648966367801502</v>
      </c>
      <c r="Q18" s="36">
        <v>5.4754459406591396</v>
      </c>
      <c r="R18" s="36">
        <v>0.83606977763624601</v>
      </c>
      <c r="S18" s="36">
        <v>45.630480075435301</v>
      </c>
      <c r="T18" s="36">
        <v>15.984996468766001</v>
      </c>
      <c r="U18" s="36">
        <v>196.62132127530001</v>
      </c>
      <c r="V18" s="36">
        <v>76.104698611413596</v>
      </c>
      <c r="W18" s="36">
        <v>332.12991819281899</v>
      </c>
      <c r="X18" s="36">
        <v>69.535886823637597</v>
      </c>
      <c r="Y18" s="36">
        <v>623.95096509571601</v>
      </c>
      <c r="Z18" s="36">
        <v>122.56473982385801</v>
      </c>
      <c r="AA18" s="36">
        <v>9060.7799813502897</v>
      </c>
      <c r="AB18" s="36">
        <v>0.81316166381357802</v>
      </c>
      <c r="AC18" s="37">
        <v>0</v>
      </c>
      <c r="AD18" s="36">
        <f t="shared" si="1"/>
        <v>10.043411843791288</v>
      </c>
      <c r="AE18" s="36">
        <v>0</v>
      </c>
      <c r="AF18" s="36">
        <f t="shared" si="3"/>
        <v>7.1441939535670675</v>
      </c>
      <c r="AG18" s="36">
        <f t="shared" si="4"/>
        <v>36.996256355805002</v>
      </c>
      <c r="AH18" s="36">
        <f t="shared" si="5"/>
        <v>14.850262480217513</v>
      </c>
      <c r="AI18" s="36">
        <f t="shared" si="6"/>
        <v>229.29889485143366</v>
      </c>
      <c r="AJ18" s="36">
        <f t="shared" si="7"/>
        <v>442.79768611540169</v>
      </c>
      <c r="AK18" s="36">
        <f t="shared" si="8"/>
        <v>799.27366372073175</v>
      </c>
      <c r="AL18" s="36">
        <f t="shared" si="9"/>
        <v>1393.8589489269889</v>
      </c>
      <c r="AM18" s="36">
        <f t="shared" si="10"/>
        <v>2075.8119887051184</v>
      </c>
      <c r="AN18" s="36">
        <f t="shared" si="11"/>
        <v>2815.2180900258136</v>
      </c>
      <c r="AO18" s="36">
        <f t="shared" si="12"/>
        <v>3875.471832892646</v>
      </c>
      <c r="AP18" s="38">
        <f t="shared" si="13"/>
        <v>4982.3064969047973</v>
      </c>
    </row>
    <row r="19" spans="1:42" x14ac:dyDescent="0.25">
      <c r="A19" s="14">
        <v>16</v>
      </c>
      <c r="B19" s="14" t="s">
        <v>395</v>
      </c>
      <c r="C19" s="14" t="s">
        <v>396</v>
      </c>
      <c r="D19" s="36">
        <v>87.031506872929498</v>
      </c>
      <c r="E19" s="36"/>
      <c r="F19" s="36">
        <v>9.1147010040242993</v>
      </c>
      <c r="G19" s="36">
        <v>-2.59281649603663</v>
      </c>
      <c r="H19" s="36"/>
      <c r="I19" s="36">
        <v>-1.3143468360244E-2</v>
      </c>
      <c r="J19" s="36">
        <v>1771.6113824634599</v>
      </c>
      <c r="K19" s="36">
        <v>466881.71745314403</v>
      </c>
      <c r="L19" s="36">
        <v>5.4175334109346398</v>
      </c>
      <c r="M19" s="36">
        <v>0.71013419156837498</v>
      </c>
      <c r="N19" s="36">
        <v>6.8165425452000399</v>
      </c>
      <c r="O19" s="36">
        <v>0.35459331649700598</v>
      </c>
      <c r="P19" s="36">
        <v>5.0520839603643397</v>
      </c>
      <c r="Q19" s="36">
        <v>4.7310334276574197</v>
      </c>
      <c r="R19" s="36">
        <v>0.60188337800774006</v>
      </c>
      <c r="S19" s="36">
        <v>38.062147915391499</v>
      </c>
      <c r="T19" s="36">
        <v>13.6876648629113</v>
      </c>
      <c r="U19" s="36">
        <v>159.97945266898401</v>
      </c>
      <c r="V19" s="36">
        <v>67.666636613886496</v>
      </c>
      <c r="W19" s="36">
        <v>303.59111833706601</v>
      </c>
      <c r="X19" s="36">
        <v>59.374545033331998</v>
      </c>
      <c r="Y19" s="36">
        <v>567.83759801369399</v>
      </c>
      <c r="Z19" s="36">
        <v>125.02772691477099</v>
      </c>
      <c r="AA19" s="36">
        <v>7469.1111593007399</v>
      </c>
      <c r="AB19" s="36">
        <v>1.9462790789686799</v>
      </c>
      <c r="AC19" s="37">
        <f t="shared" si="0"/>
        <v>2.9963467998665614</v>
      </c>
      <c r="AD19" s="36">
        <f t="shared" si="1"/>
        <v>11.119971525611811</v>
      </c>
      <c r="AE19" s="36">
        <f t="shared" si="2"/>
        <v>3.8210486691487717</v>
      </c>
      <c r="AF19" s="36">
        <f t="shared" si="3"/>
        <v>11.05488831589571</v>
      </c>
      <c r="AG19" s="36">
        <f t="shared" si="4"/>
        <v>31.966442078766352</v>
      </c>
      <c r="AH19" s="36">
        <f t="shared" si="5"/>
        <v>10.690646145785792</v>
      </c>
      <c r="AI19" s="36">
        <f t="shared" si="6"/>
        <v>191.26707495171607</v>
      </c>
      <c r="AJ19" s="36">
        <f t="shared" si="7"/>
        <v>379.15969149338781</v>
      </c>
      <c r="AK19" s="36">
        <f t="shared" si="8"/>
        <v>650.32297832920335</v>
      </c>
      <c r="AL19" s="36">
        <f t="shared" si="9"/>
        <v>1239.31568889902</v>
      </c>
      <c r="AM19" s="36">
        <f t="shared" si="10"/>
        <v>1897.4444896066625</v>
      </c>
      <c r="AN19" s="36">
        <f t="shared" si="11"/>
        <v>2403.8277341429957</v>
      </c>
      <c r="AO19" s="36">
        <f t="shared" si="12"/>
        <v>3526.9416025695277</v>
      </c>
      <c r="AP19" s="38">
        <f t="shared" si="13"/>
        <v>5082.4279233646748</v>
      </c>
    </row>
    <row r="20" spans="1:42" x14ac:dyDescent="0.25">
      <c r="A20" s="14">
        <v>17</v>
      </c>
      <c r="B20" s="14" t="s">
        <v>395</v>
      </c>
      <c r="C20" s="14" t="s">
        <v>396</v>
      </c>
      <c r="D20" s="36">
        <v>382.16388147314598</v>
      </c>
      <c r="E20" s="36"/>
      <c r="F20" s="36">
        <v>1.31152743122783</v>
      </c>
      <c r="G20" s="36">
        <v>-1.2259651329382699</v>
      </c>
      <c r="H20" s="36"/>
      <c r="I20" s="36">
        <v>0.13010015149995199</v>
      </c>
      <c r="J20" s="36">
        <v>2196.2341212415799</v>
      </c>
      <c r="K20" s="36">
        <v>476263.88951438601</v>
      </c>
      <c r="L20" s="36">
        <v>6.4682995345461096</v>
      </c>
      <c r="M20" s="36">
        <v>1.7732968168396E-2</v>
      </c>
      <c r="N20" s="36">
        <v>11.4115442553317</v>
      </c>
      <c r="O20" s="36">
        <v>0.10156612878896901</v>
      </c>
      <c r="P20" s="36">
        <v>1.93646104265972</v>
      </c>
      <c r="Q20" s="36">
        <v>5.2221349764350897</v>
      </c>
      <c r="R20" s="36">
        <v>0.939635591673183</v>
      </c>
      <c r="S20" s="36">
        <v>38.733520615249901</v>
      </c>
      <c r="T20" s="36">
        <v>15.159804452438101</v>
      </c>
      <c r="U20" s="36">
        <v>174.50840935786101</v>
      </c>
      <c r="V20" s="36">
        <v>78.817732385382897</v>
      </c>
      <c r="W20" s="36">
        <v>359.35412803758999</v>
      </c>
      <c r="X20" s="36">
        <v>73.218016594464999</v>
      </c>
      <c r="Y20" s="36">
        <v>696.55853351879603</v>
      </c>
      <c r="Z20" s="36">
        <v>138.84208686779499</v>
      </c>
      <c r="AA20" s="36">
        <v>8805.0358237637702</v>
      </c>
      <c r="AB20" s="36">
        <v>2.2692112091233798</v>
      </c>
      <c r="AC20" s="37">
        <f t="shared" si="0"/>
        <v>7.4822650499561189E-2</v>
      </c>
      <c r="AD20" s="36">
        <f t="shared" si="1"/>
        <v>18.615896011960359</v>
      </c>
      <c r="AE20" s="36">
        <f t="shared" si="2"/>
        <v>1.0944625947087179</v>
      </c>
      <c r="AF20" s="36">
        <f t="shared" si="3"/>
        <v>4.237332697286039</v>
      </c>
      <c r="AG20" s="36">
        <f t="shared" si="4"/>
        <v>35.284695786723582</v>
      </c>
      <c r="AH20" s="36">
        <f t="shared" si="5"/>
        <v>16.689797365420656</v>
      </c>
      <c r="AI20" s="36">
        <f t="shared" si="6"/>
        <v>194.64080711180853</v>
      </c>
      <c r="AJ20" s="36">
        <f t="shared" si="7"/>
        <v>419.93918150798061</v>
      </c>
      <c r="AK20" s="36">
        <f t="shared" si="8"/>
        <v>709.38377787748379</v>
      </c>
      <c r="AL20" s="36">
        <f t="shared" si="9"/>
        <v>1443.5482121864998</v>
      </c>
      <c r="AM20" s="36">
        <f t="shared" si="10"/>
        <v>2245.9633002349374</v>
      </c>
      <c r="AN20" s="36">
        <f t="shared" si="11"/>
        <v>2964.2921698163968</v>
      </c>
      <c r="AO20" s="36">
        <f t="shared" si="12"/>
        <v>4326.4505187502855</v>
      </c>
      <c r="AP20" s="38">
        <f t="shared" si="13"/>
        <v>5643.987271048577</v>
      </c>
    </row>
    <row r="21" spans="1:42" x14ac:dyDescent="0.25">
      <c r="A21" s="14">
        <v>18</v>
      </c>
      <c r="B21" s="14" t="s">
        <v>395</v>
      </c>
      <c r="C21" s="14" t="s">
        <v>396</v>
      </c>
      <c r="D21" s="36">
        <v>176.785235944427</v>
      </c>
      <c r="E21" s="36"/>
      <c r="F21" s="36">
        <v>1.51044451225092</v>
      </c>
      <c r="G21" s="36">
        <v>0.18570869772158</v>
      </c>
      <c r="H21" s="36"/>
      <c r="I21" s="36">
        <v>0.42916801791350001</v>
      </c>
      <c r="J21" s="36">
        <v>3268.6497565254699</v>
      </c>
      <c r="K21" s="36">
        <v>497930.71576884203</v>
      </c>
      <c r="L21" s="36">
        <v>4.3169542509040602</v>
      </c>
      <c r="M21" s="36">
        <v>9.5660067294059993E-3</v>
      </c>
      <c r="N21" s="36">
        <v>14.8398308837114</v>
      </c>
      <c r="O21" s="36">
        <v>0.26231699220318899</v>
      </c>
      <c r="P21" s="36">
        <v>2.98904326641245</v>
      </c>
      <c r="Q21" s="36">
        <v>10.590997691236399</v>
      </c>
      <c r="R21" s="36">
        <v>1.592213668486</v>
      </c>
      <c r="S21" s="36">
        <v>61.6176114795039</v>
      </c>
      <c r="T21" s="36">
        <v>24.977864657771299</v>
      </c>
      <c r="U21" s="36">
        <v>275.99906548709902</v>
      </c>
      <c r="V21" s="36">
        <v>115.712491715371</v>
      </c>
      <c r="W21" s="36">
        <v>519.65389782331999</v>
      </c>
      <c r="X21" s="36">
        <v>106.49564338714799</v>
      </c>
      <c r="Y21" s="36">
        <v>908.04286079921098</v>
      </c>
      <c r="Z21" s="36">
        <v>181.595902320758</v>
      </c>
      <c r="AA21" s="36">
        <v>10547.092866017199</v>
      </c>
      <c r="AB21" s="36">
        <v>3.5314020093761802</v>
      </c>
      <c r="AC21" s="37">
        <f t="shared" si="0"/>
        <v>4.0362897592430377E-2</v>
      </c>
      <c r="AD21" s="36">
        <f t="shared" si="1"/>
        <v>24.208533252384015</v>
      </c>
      <c r="AE21" s="36">
        <f t="shared" si="2"/>
        <v>2.8266917263274678</v>
      </c>
      <c r="AF21" s="36">
        <f t="shared" si="3"/>
        <v>6.5405760753007653</v>
      </c>
      <c r="AG21" s="36">
        <f t="shared" si="4"/>
        <v>71.560795211056757</v>
      </c>
      <c r="AH21" s="36">
        <f t="shared" si="5"/>
        <v>28.280882211119003</v>
      </c>
      <c r="AI21" s="36">
        <f t="shared" si="6"/>
        <v>309.63623859047186</v>
      </c>
      <c r="AJ21" s="36">
        <f t="shared" si="7"/>
        <v>691.90760824851247</v>
      </c>
      <c r="AK21" s="36">
        <f t="shared" si="8"/>
        <v>1121.9474206792643</v>
      </c>
      <c r="AL21" s="36">
        <f t="shared" si="9"/>
        <v>2119.2764050434248</v>
      </c>
      <c r="AM21" s="36">
        <f t="shared" si="10"/>
        <v>3247.83686139575</v>
      </c>
      <c r="AN21" s="36">
        <f t="shared" si="11"/>
        <v>4311.5645096011331</v>
      </c>
      <c r="AO21" s="36">
        <f t="shared" si="12"/>
        <v>5640.0177689391985</v>
      </c>
      <c r="AP21" s="38">
        <f t="shared" si="13"/>
        <v>7381.9472488113006</v>
      </c>
    </row>
    <row r="22" spans="1:42" x14ac:dyDescent="0.25">
      <c r="A22" s="14">
        <v>19</v>
      </c>
      <c r="B22" s="14" t="s">
        <v>395</v>
      </c>
      <c r="C22" s="14" t="s">
        <v>396</v>
      </c>
      <c r="D22" s="36">
        <v>276.68984888885399</v>
      </c>
      <c r="E22" s="36"/>
      <c r="F22" s="36">
        <v>1.43067011729591</v>
      </c>
      <c r="G22" s="36">
        <v>5.2713858363981E-2</v>
      </c>
      <c r="H22" s="36"/>
      <c r="I22" s="36">
        <v>0.89261677940018702</v>
      </c>
      <c r="J22" s="36">
        <v>3573.5134194263501</v>
      </c>
      <c r="K22" s="36">
        <v>545214.70019731205</v>
      </c>
      <c r="L22" s="36">
        <v>4.4394915858325898</v>
      </c>
      <c r="M22" s="36">
        <v>-9.3691980800999998E-4</v>
      </c>
      <c r="N22" s="36">
        <v>11.336616051317501</v>
      </c>
      <c r="O22" s="36">
        <v>0.20921083176682001</v>
      </c>
      <c r="P22" s="36">
        <v>7.7959643912287104</v>
      </c>
      <c r="Q22" s="36">
        <v>11.697701855941901</v>
      </c>
      <c r="R22" s="36">
        <v>1.3998756299981501</v>
      </c>
      <c r="S22" s="36">
        <v>68.321205591406198</v>
      </c>
      <c r="T22" s="36">
        <v>24.800436756822101</v>
      </c>
      <c r="U22" s="36">
        <v>319.874500780988</v>
      </c>
      <c r="V22" s="36">
        <v>124.372942799938</v>
      </c>
      <c r="W22" s="36">
        <v>541.28822779208303</v>
      </c>
      <c r="X22" s="36">
        <v>114.987039849437</v>
      </c>
      <c r="Y22" s="36">
        <v>947.52730537347395</v>
      </c>
      <c r="Z22" s="36">
        <v>201.73409443378901</v>
      </c>
      <c r="AA22" s="36">
        <v>9809.7465350965795</v>
      </c>
      <c r="AB22" s="36">
        <v>2.2032929536445902</v>
      </c>
      <c r="AC22" s="37">
        <v>0</v>
      </c>
      <c r="AD22" s="36">
        <f t="shared" si="1"/>
        <v>18.493664031513052</v>
      </c>
      <c r="AE22" s="36">
        <f t="shared" si="2"/>
        <v>2.2544270664528021</v>
      </c>
      <c r="AF22" s="36">
        <f t="shared" si="3"/>
        <v>17.059003044264134</v>
      </c>
      <c r="AG22" s="36">
        <f t="shared" si="4"/>
        <v>79.038526053661499</v>
      </c>
      <c r="AH22" s="36">
        <f t="shared" si="5"/>
        <v>24.864576021281529</v>
      </c>
      <c r="AI22" s="36">
        <f t="shared" si="6"/>
        <v>343.32264116284517</v>
      </c>
      <c r="AJ22" s="36">
        <f t="shared" si="7"/>
        <v>686.99270794521055</v>
      </c>
      <c r="AK22" s="36">
        <f t="shared" si="8"/>
        <v>1300.3028487032034</v>
      </c>
      <c r="AL22" s="36">
        <f t="shared" si="9"/>
        <v>2277.8927252735898</v>
      </c>
      <c r="AM22" s="36">
        <f t="shared" si="10"/>
        <v>3383.0514237005191</v>
      </c>
      <c r="AN22" s="36">
        <f t="shared" si="11"/>
        <v>4655.3457428921865</v>
      </c>
      <c r="AO22" s="36">
        <f t="shared" si="12"/>
        <v>5885.2627662948689</v>
      </c>
      <c r="AP22" s="38">
        <f t="shared" si="13"/>
        <v>8200.5729444629669</v>
      </c>
    </row>
    <row r="23" spans="1:42" x14ac:dyDescent="0.25">
      <c r="A23" s="14">
        <v>20</v>
      </c>
      <c r="B23" s="14" t="s">
        <v>395</v>
      </c>
      <c r="C23" s="14" t="s">
        <v>396</v>
      </c>
      <c r="D23" s="36">
        <v>93.000109007103504</v>
      </c>
      <c r="E23" s="36"/>
      <c r="F23" s="36">
        <v>-1.68240685381765</v>
      </c>
      <c r="G23" s="36">
        <v>0.58644604203947903</v>
      </c>
      <c r="H23" s="36"/>
      <c r="I23" s="36">
        <v>0.56608805772873305</v>
      </c>
      <c r="J23" s="36">
        <v>2113.58426033556</v>
      </c>
      <c r="K23" s="36">
        <v>421710.02931379498</v>
      </c>
      <c r="L23" s="36">
        <v>1.99181290889011</v>
      </c>
      <c r="M23" s="36">
        <v>-8.3351913870300005E-4</v>
      </c>
      <c r="N23" s="36">
        <v>4.2763751100758398</v>
      </c>
      <c r="O23" s="36">
        <v>0.189351918686198</v>
      </c>
      <c r="P23" s="36">
        <v>3.8761766212957101</v>
      </c>
      <c r="Q23" s="36">
        <v>4.9497224081539102</v>
      </c>
      <c r="R23" s="36">
        <v>0.84300046505049098</v>
      </c>
      <c r="S23" s="36">
        <v>41.5652556371709</v>
      </c>
      <c r="T23" s="36">
        <v>14.847720209588701</v>
      </c>
      <c r="U23" s="36">
        <v>169.97005777721699</v>
      </c>
      <c r="V23" s="36">
        <v>68.257556122205202</v>
      </c>
      <c r="W23" s="36">
        <v>313.07650774276101</v>
      </c>
      <c r="X23" s="36">
        <v>65.131612369553295</v>
      </c>
      <c r="Y23" s="36">
        <v>562.50527903173395</v>
      </c>
      <c r="Z23" s="36">
        <v>117.49433498162701</v>
      </c>
      <c r="AA23" s="36">
        <v>7552.0437751973705</v>
      </c>
      <c r="AB23" s="36">
        <v>1.0527428772355401</v>
      </c>
      <c r="AC23" s="37">
        <v>0</v>
      </c>
      <c r="AD23" s="36">
        <f t="shared" si="1"/>
        <v>6.9761421045282868</v>
      </c>
      <c r="AE23" s="36">
        <f t="shared" si="2"/>
        <v>2.0404301582564441</v>
      </c>
      <c r="AF23" s="36">
        <f t="shared" si="3"/>
        <v>8.4817869174960823</v>
      </c>
      <c r="AG23" s="36">
        <f t="shared" si="4"/>
        <v>33.444070325364258</v>
      </c>
      <c r="AH23" s="36">
        <f t="shared" si="5"/>
        <v>14.973365276207653</v>
      </c>
      <c r="AI23" s="36">
        <f t="shared" si="6"/>
        <v>208.87063134256732</v>
      </c>
      <c r="AJ23" s="36">
        <f t="shared" si="7"/>
        <v>411.29418863126597</v>
      </c>
      <c r="AK23" s="36">
        <f t="shared" si="8"/>
        <v>690.93519421632925</v>
      </c>
      <c r="AL23" s="36">
        <f t="shared" si="9"/>
        <v>1250.1383905165787</v>
      </c>
      <c r="AM23" s="36">
        <f t="shared" si="10"/>
        <v>1956.7281733922562</v>
      </c>
      <c r="AN23" s="36">
        <f t="shared" si="11"/>
        <v>2636.9073833827247</v>
      </c>
      <c r="AO23" s="36">
        <f t="shared" si="12"/>
        <v>3493.8216088927575</v>
      </c>
      <c r="AP23" s="38">
        <f t="shared" si="13"/>
        <v>4776.1924789279274</v>
      </c>
    </row>
    <row r="24" spans="1:42" x14ac:dyDescent="0.25">
      <c r="A24" s="14">
        <v>21</v>
      </c>
      <c r="B24" s="14" t="s">
        <v>395</v>
      </c>
      <c r="C24" s="14" t="s">
        <v>396</v>
      </c>
      <c r="D24" s="36">
        <v>249.48305706342501</v>
      </c>
      <c r="E24" s="36"/>
      <c r="F24" s="36">
        <v>2.87082719350277</v>
      </c>
      <c r="G24" s="36">
        <v>-1.9059161916891301</v>
      </c>
      <c r="H24" s="36"/>
      <c r="I24" s="36">
        <v>0.16941386193275801</v>
      </c>
      <c r="J24" s="36">
        <v>1259.77263319043</v>
      </c>
      <c r="K24" s="36">
        <v>440823.45521184098</v>
      </c>
      <c r="L24" s="36">
        <v>3.9674813974250398</v>
      </c>
      <c r="M24" s="36">
        <v>0.767295244169518</v>
      </c>
      <c r="N24" s="36">
        <v>10.035791296689499</v>
      </c>
      <c r="O24" s="36">
        <v>0.34405515742655601</v>
      </c>
      <c r="P24" s="36">
        <v>3.2636402033002301</v>
      </c>
      <c r="Q24" s="36">
        <v>1.8327530674411401</v>
      </c>
      <c r="R24" s="36">
        <v>0.42829207243356299</v>
      </c>
      <c r="S24" s="36">
        <v>23.2547041243627</v>
      </c>
      <c r="T24" s="36">
        <v>8.9307236192122996</v>
      </c>
      <c r="U24" s="36">
        <v>88.364435477683202</v>
      </c>
      <c r="V24" s="36">
        <v>40.985962255475798</v>
      </c>
      <c r="W24" s="36">
        <v>206.30696879289499</v>
      </c>
      <c r="X24" s="36">
        <v>50.668669603685103</v>
      </c>
      <c r="Y24" s="36">
        <v>400.37087213444102</v>
      </c>
      <c r="Z24" s="36">
        <v>91.547975888883599</v>
      </c>
      <c r="AA24" s="36">
        <v>8382.10927693743</v>
      </c>
      <c r="AB24" s="36">
        <v>2.7978535856498299</v>
      </c>
      <c r="AC24" s="37">
        <f t="shared" si="0"/>
        <v>3.2375326758207512</v>
      </c>
      <c r="AD24" s="36">
        <f t="shared" si="1"/>
        <v>16.371600810260194</v>
      </c>
      <c r="AE24" s="36">
        <f t="shared" si="2"/>
        <v>3.7074909205447848</v>
      </c>
      <c r="AF24" s="36">
        <f t="shared" si="3"/>
        <v>7.1414446461711814</v>
      </c>
      <c r="AG24" s="36">
        <f t="shared" si="4"/>
        <v>12.383466671899596</v>
      </c>
      <c r="AH24" s="36">
        <f t="shared" si="5"/>
        <v>7.6073192261734093</v>
      </c>
      <c r="AI24" s="36">
        <f t="shared" si="6"/>
        <v>116.85780967016431</v>
      </c>
      <c r="AJ24" s="36">
        <f t="shared" si="7"/>
        <v>247.38846590615788</v>
      </c>
      <c r="AK24" s="36">
        <f t="shared" si="8"/>
        <v>359.20502226700489</v>
      </c>
      <c r="AL24" s="36">
        <f t="shared" si="9"/>
        <v>750.65864936768855</v>
      </c>
      <c r="AM24" s="36">
        <f t="shared" si="10"/>
        <v>1289.4185549555937</v>
      </c>
      <c r="AN24" s="36">
        <f t="shared" si="11"/>
        <v>2051.3631418495993</v>
      </c>
      <c r="AO24" s="36">
        <f t="shared" si="12"/>
        <v>2486.7756033195092</v>
      </c>
      <c r="AP24" s="38">
        <f t="shared" si="13"/>
        <v>3721.4624345074635</v>
      </c>
    </row>
    <row r="25" spans="1:42" x14ac:dyDescent="0.25">
      <c r="A25" s="14">
        <v>22</v>
      </c>
      <c r="B25" s="14" t="s">
        <v>395</v>
      </c>
      <c r="C25" s="14" t="s">
        <v>396</v>
      </c>
      <c r="D25" s="36">
        <v>951.68938006067799</v>
      </c>
      <c r="E25" s="36"/>
      <c r="F25" s="36">
        <v>4.4386876879694803</v>
      </c>
      <c r="G25" s="36">
        <v>1.6553604942665501</v>
      </c>
      <c r="H25" s="36"/>
      <c r="I25" s="36">
        <v>3.1981396874537502</v>
      </c>
      <c r="J25" s="36">
        <v>2284.2550773665598</v>
      </c>
      <c r="K25" s="36">
        <v>497640.01496480597</v>
      </c>
      <c r="L25" s="36">
        <v>11.796175146797999</v>
      </c>
      <c r="M25" s="36">
        <v>0.70828691290764401</v>
      </c>
      <c r="N25" s="36">
        <v>21.695006552696501</v>
      </c>
      <c r="O25" s="36">
        <v>0.59375654563855795</v>
      </c>
      <c r="P25" s="36">
        <v>3.55916352812948</v>
      </c>
      <c r="Q25" s="36">
        <v>4.9687212074203497</v>
      </c>
      <c r="R25" s="36">
        <v>0.94503566541011297</v>
      </c>
      <c r="S25" s="36">
        <v>33.537671211884799</v>
      </c>
      <c r="T25" s="36">
        <v>14.2128405631042</v>
      </c>
      <c r="U25" s="36">
        <v>183.464930160027</v>
      </c>
      <c r="V25" s="36">
        <v>70.174036187433401</v>
      </c>
      <c r="W25" s="36">
        <v>358.12336703147002</v>
      </c>
      <c r="X25" s="36">
        <v>74.068823543788994</v>
      </c>
      <c r="Y25" s="36">
        <v>656.68641913450597</v>
      </c>
      <c r="Z25" s="36">
        <v>132.90592936441999</v>
      </c>
      <c r="AA25" s="36">
        <v>9391.4649066042093</v>
      </c>
      <c r="AB25" s="36">
        <v>4.4693400091820097</v>
      </c>
      <c r="AC25" s="37">
        <f t="shared" si="0"/>
        <v>2.9885523751377385</v>
      </c>
      <c r="AD25" s="36">
        <f t="shared" si="1"/>
        <v>35.391527818428223</v>
      </c>
      <c r="AE25" s="36">
        <f t="shared" si="2"/>
        <v>6.3982386383465304</v>
      </c>
      <c r="AF25" s="36">
        <f t="shared" si="3"/>
        <v>7.7881040002833259</v>
      </c>
      <c r="AG25" s="36">
        <f t="shared" si="4"/>
        <v>33.572440590678042</v>
      </c>
      <c r="AH25" s="36">
        <f t="shared" si="5"/>
        <v>16.785713417586376</v>
      </c>
      <c r="AI25" s="36">
        <f t="shared" si="6"/>
        <v>168.53101111499899</v>
      </c>
      <c r="AJ25" s="36">
        <f t="shared" si="7"/>
        <v>393.70749482283099</v>
      </c>
      <c r="AK25" s="36">
        <f t="shared" si="8"/>
        <v>745.79239902450001</v>
      </c>
      <c r="AL25" s="36">
        <f t="shared" si="9"/>
        <v>1285.2387580116008</v>
      </c>
      <c r="AM25" s="36">
        <f t="shared" si="10"/>
        <v>2238.2710439466878</v>
      </c>
      <c r="AN25" s="36">
        <f t="shared" si="11"/>
        <v>2998.737795295101</v>
      </c>
      <c r="AO25" s="36">
        <f t="shared" si="12"/>
        <v>4078.7976343758132</v>
      </c>
      <c r="AP25" s="38">
        <f t="shared" si="13"/>
        <v>5402.6800554642268</v>
      </c>
    </row>
    <row r="26" spans="1:42" x14ac:dyDescent="0.25">
      <c r="A26" s="14">
        <v>23</v>
      </c>
      <c r="B26" s="14" t="s">
        <v>395</v>
      </c>
      <c r="C26" s="14" t="s">
        <v>396</v>
      </c>
      <c r="D26" s="36">
        <v>451.15557048167102</v>
      </c>
      <c r="E26" s="36"/>
      <c r="F26" s="36">
        <v>-1.3374547283720899</v>
      </c>
      <c r="G26" s="36">
        <v>-1.93261565862198</v>
      </c>
      <c r="H26" s="36"/>
      <c r="I26" s="36">
        <v>0.29862803107994201</v>
      </c>
      <c r="J26" s="36">
        <v>1973.9160881861301</v>
      </c>
      <c r="K26" s="36">
        <v>552764.11098309199</v>
      </c>
      <c r="L26" s="36">
        <v>9.4022425331944603</v>
      </c>
      <c r="M26" s="36">
        <v>-4.9649159588000002E-4</v>
      </c>
      <c r="N26" s="36">
        <v>11.3083273679696</v>
      </c>
      <c r="O26" s="36">
        <v>0.11844432053548599</v>
      </c>
      <c r="P26" s="36">
        <v>1.0675629128802699</v>
      </c>
      <c r="Q26" s="36">
        <v>2.98590078861436</v>
      </c>
      <c r="R26" s="36">
        <v>0.67750943248961304</v>
      </c>
      <c r="S26" s="36">
        <v>26.846512189343901</v>
      </c>
      <c r="T26" s="36">
        <v>10.9307599943513</v>
      </c>
      <c r="U26" s="36">
        <v>151.989826109738</v>
      </c>
      <c r="V26" s="36">
        <v>67.136371320885402</v>
      </c>
      <c r="W26" s="36">
        <v>328.06007092596099</v>
      </c>
      <c r="X26" s="36">
        <v>69.343431332067098</v>
      </c>
      <c r="Y26" s="36">
        <v>632.74657325806299</v>
      </c>
      <c r="Z26" s="36">
        <v>130.21006135127601</v>
      </c>
      <c r="AA26" s="36">
        <v>9674.5531163331307</v>
      </c>
      <c r="AB26" s="36">
        <v>2.3277669290988801</v>
      </c>
      <c r="AC26" s="37">
        <v>0</v>
      </c>
      <c r="AD26" s="36">
        <f t="shared" si="1"/>
        <v>18.447516097829691</v>
      </c>
      <c r="AE26" s="36">
        <f t="shared" si="2"/>
        <v>1.2763396609427371</v>
      </c>
      <c r="AF26" s="36">
        <f t="shared" si="3"/>
        <v>2.3360238793878993</v>
      </c>
      <c r="AG26" s="36">
        <f t="shared" si="4"/>
        <v>20.175005328475407</v>
      </c>
      <c r="AH26" s="36">
        <f t="shared" si="5"/>
        <v>12.033915319531314</v>
      </c>
      <c r="AI26" s="36">
        <f t="shared" si="6"/>
        <v>134.90709642886381</v>
      </c>
      <c r="AJ26" s="36">
        <f t="shared" si="7"/>
        <v>302.79113557759831</v>
      </c>
      <c r="AK26" s="36">
        <f t="shared" si="8"/>
        <v>617.8448215843008</v>
      </c>
      <c r="AL26" s="36">
        <f t="shared" si="9"/>
        <v>1229.6038703458864</v>
      </c>
      <c r="AM26" s="36">
        <f t="shared" si="10"/>
        <v>2050.3754432872561</v>
      </c>
      <c r="AN26" s="36">
        <f t="shared" si="11"/>
        <v>2807.4263697193155</v>
      </c>
      <c r="AO26" s="36">
        <f t="shared" si="12"/>
        <v>3930.1029394910743</v>
      </c>
      <c r="AP26" s="38">
        <f t="shared" si="13"/>
        <v>5293.091924848618</v>
      </c>
    </row>
    <row r="27" spans="1:42" x14ac:dyDescent="0.25">
      <c r="A27" s="14">
        <v>24</v>
      </c>
      <c r="B27" s="14" t="s">
        <v>395</v>
      </c>
      <c r="C27" s="14" t="s">
        <v>396</v>
      </c>
      <c r="D27" s="36">
        <v>568.230173014201</v>
      </c>
      <c r="E27" s="36"/>
      <c r="F27" s="36">
        <v>0.74346643487293995</v>
      </c>
      <c r="G27" s="36">
        <v>3.04766078293635</v>
      </c>
      <c r="H27" s="36"/>
      <c r="I27" s="36">
        <v>0.31546733353859302</v>
      </c>
      <c r="J27" s="36">
        <v>3994.1378571791101</v>
      </c>
      <c r="K27" s="36">
        <v>586941.41691666201</v>
      </c>
      <c r="L27" s="36">
        <v>5.25564625923053</v>
      </c>
      <c r="M27" s="36">
        <v>-4.5361868280699999E-4</v>
      </c>
      <c r="N27" s="36">
        <v>17.004447949566</v>
      </c>
      <c r="O27" s="36">
        <v>0.30279541522592801</v>
      </c>
      <c r="P27" s="36">
        <v>4.9100467713723503</v>
      </c>
      <c r="Q27" s="36">
        <v>13.667136288027899</v>
      </c>
      <c r="R27" s="36">
        <v>1.55295132299145</v>
      </c>
      <c r="S27" s="36">
        <v>78.338956867310799</v>
      </c>
      <c r="T27" s="36">
        <v>28.365331444516599</v>
      </c>
      <c r="U27" s="36">
        <v>327.43802668861099</v>
      </c>
      <c r="V27" s="36">
        <v>132.67142712913699</v>
      </c>
      <c r="W27" s="36">
        <v>613.44543785397502</v>
      </c>
      <c r="X27" s="36">
        <v>121.709583262021</v>
      </c>
      <c r="Y27" s="36">
        <v>1076.7374855583801</v>
      </c>
      <c r="Z27" s="36">
        <v>213.07554416486801</v>
      </c>
      <c r="AA27" s="36">
        <v>11773.4351163377</v>
      </c>
      <c r="AB27" s="36">
        <v>2.6794983284265799</v>
      </c>
      <c r="AC27" s="37">
        <v>0</v>
      </c>
      <c r="AD27" s="36">
        <f t="shared" si="1"/>
        <v>27.739719330450246</v>
      </c>
      <c r="AE27" s="36">
        <f t="shared" si="2"/>
        <v>3.2628816295897418</v>
      </c>
      <c r="AF27" s="36">
        <f t="shared" si="3"/>
        <v>10.744084838889169</v>
      </c>
      <c r="AG27" s="36">
        <f t="shared" si="4"/>
        <v>92.34551545964797</v>
      </c>
      <c r="AH27" s="36">
        <f t="shared" si="5"/>
        <v>27.583504848871225</v>
      </c>
      <c r="AI27" s="36">
        <f t="shared" si="6"/>
        <v>393.66309983573262</v>
      </c>
      <c r="AJ27" s="36">
        <f t="shared" si="7"/>
        <v>785.74325331070906</v>
      </c>
      <c r="AK27" s="36">
        <f t="shared" si="8"/>
        <v>1331.0488889780934</v>
      </c>
      <c r="AL27" s="36">
        <f t="shared" si="9"/>
        <v>2429.8796177497616</v>
      </c>
      <c r="AM27" s="36">
        <f t="shared" si="10"/>
        <v>3834.0339865873439</v>
      </c>
      <c r="AN27" s="36">
        <f t="shared" si="11"/>
        <v>4927.5134923895139</v>
      </c>
      <c r="AO27" s="36">
        <f t="shared" si="12"/>
        <v>6687.810469306708</v>
      </c>
      <c r="AP27" s="38">
        <f t="shared" si="13"/>
        <v>8661.6074863767481</v>
      </c>
    </row>
    <row r="28" spans="1:42" x14ac:dyDescent="0.25">
      <c r="A28" s="14">
        <v>25</v>
      </c>
      <c r="B28" s="14" t="s">
        <v>395</v>
      </c>
      <c r="C28" s="14" t="s">
        <v>396</v>
      </c>
      <c r="D28" s="36">
        <v>554.72760036097304</v>
      </c>
      <c r="E28" s="36"/>
      <c r="F28" s="36">
        <v>2.4688554913651899</v>
      </c>
      <c r="G28" s="36">
        <v>1.1233001051731599</v>
      </c>
      <c r="H28" s="36"/>
      <c r="I28" s="36">
        <v>0.24148014041201599</v>
      </c>
      <c r="J28" s="36">
        <v>2938.1609114800199</v>
      </c>
      <c r="K28" s="36">
        <v>487469.21785728203</v>
      </c>
      <c r="L28" s="36">
        <v>3.63008240051369</v>
      </c>
      <c r="M28" s="36">
        <v>5.6779913855480001E-3</v>
      </c>
      <c r="N28" s="36">
        <v>10.890330358965899</v>
      </c>
      <c r="O28" s="36">
        <v>0.18817108241509101</v>
      </c>
      <c r="P28" s="36">
        <v>3.7894816829576201</v>
      </c>
      <c r="Q28" s="36">
        <v>8.1643357936136596</v>
      </c>
      <c r="R28" s="36">
        <v>1.0271855605098299</v>
      </c>
      <c r="S28" s="36">
        <v>51.669868848732797</v>
      </c>
      <c r="T28" s="36">
        <v>21.598218994454101</v>
      </c>
      <c r="U28" s="36">
        <v>247.841531375671</v>
      </c>
      <c r="V28" s="36">
        <v>95.832480370891304</v>
      </c>
      <c r="W28" s="36">
        <v>449.84530470920299</v>
      </c>
      <c r="X28" s="36">
        <v>96.642585428598096</v>
      </c>
      <c r="Y28" s="36">
        <v>878.17812814271099</v>
      </c>
      <c r="Z28" s="36">
        <v>168.98289827533401</v>
      </c>
      <c r="AA28" s="36">
        <v>8648.2074597942101</v>
      </c>
      <c r="AB28" s="36">
        <v>2.1684950074424001</v>
      </c>
      <c r="AC28" s="37">
        <f t="shared" si="0"/>
        <v>2.3957769559274263E-2</v>
      </c>
      <c r="AD28" s="36">
        <f t="shared" si="1"/>
        <v>17.765628644316312</v>
      </c>
      <c r="AE28" s="36">
        <f t="shared" si="2"/>
        <v>2.0277056294729636</v>
      </c>
      <c r="AF28" s="36">
        <f t="shared" si="3"/>
        <v>8.2920824572376812</v>
      </c>
      <c r="AG28" s="36">
        <f t="shared" si="4"/>
        <v>55.164431037930136</v>
      </c>
      <c r="AH28" s="36">
        <f t="shared" si="5"/>
        <v>18.244858978860211</v>
      </c>
      <c r="AI28" s="36">
        <f t="shared" si="6"/>
        <v>259.64758215443618</v>
      </c>
      <c r="AJ28" s="36">
        <f t="shared" si="7"/>
        <v>598.28861480482271</v>
      </c>
      <c r="AK28" s="36">
        <f t="shared" si="8"/>
        <v>1007.4858999011017</v>
      </c>
      <c r="AL28" s="36">
        <f t="shared" si="9"/>
        <v>1755.1736331665072</v>
      </c>
      <c r="AM28" s="36">
        <f t="shared" si="10"/>
        <v>2811.5331544325186</v>
      </c>
      <c r="AN28" s="36">
        <f t="shared" si="11"/>
        <v>3912.6552805100446</v>
      </c>
      <c r="AO28" s="36">
        <f t="shared" si="12"/>
        <v>5454.5225350478941</v>
      </c>
      <c r="AP28" s="38">
        <f t="shared" si="13"/>
        <v>6869.223507127399</v>
      </c>
    </row>
    <row r="29" spans="1:42" x14ac:dyDescent="0.25">
      <c r="A29" s="14">
        <v>26</v>
      </c>
      <c r="B29" s="14" t="s">
        <v>395</v>
      </c>
      <c r="C29" s="14" t="s">
        <v>396</v>
      </c>
      <c r="D29" s="36">
        <v>240.00139622432499</v>
      </c>
      <c r="E29" s="36"/>
      <c r="F29" s="36">
        <v>2.4447411944024702</v>
      </c>
      <c r="G29" s="36">
        <v>0.80804322924690197</v>
      </c>
      <c r="H29" s="36"/>
      <c r="I29" s="36">
        <v>2.5911128599967101</v>
      </c>
      <c r="J29" s="36">
        <v>595.82000762201903</v>
      </c>
      <c r="K29" s="36">
        <v>446736.10747092601</v>
      </c>
      <c r="L29" s="36">
        <v>2.0819293857924799</v>
      </c>
      <c r="M29" s="36">
        <v>4.4285606783359001E-2</v>
      </c>
      <c r="N29" s="36">
        <v>17.152884709141698</v>
      </c>
      <c r="O29" s="36">
        <v>0.162377258597697</v>
      </c>
      <c r="P29" s="36">
        <v>0.79852736929239299</v>
      </c>
      <c r="Q29" s="36">
        <v>3.1626296166755399</v>
      </c>
      <c r="R29" s="36">
        <v>1.9149751081249899</v>
      </c>
      <c r="S29" s="36">
        <v>16.601652318952599</v>
      </c>
      <c r="T29" s="36">
        <v>3.7028880012833199</v>
      </c>
      <c r="U29" s="36">
        <v>41.380437766606903</v>
      </c>
      <c r="V29" s="36">
        <v>14.9337821184909</v>
      </c>
      <c r="W29" s="36">
        <v>75.252812305619898</v>
      </c>
      <c r="X29" s="36">
        <v>14.8904865202298</v>
      </c>
      <c r="Y29" s="36">
        <v>150.55147910604501</v>
      </c>
      <c r="Z29" s="36">
        <v>32.1166731617433</v>
      </c>
      <c r="AA29" s="36">
        <v>9266.3797121850293</v>
      </c>
      <c r="AB29" s="36">
        <v>9.7346106346826E-2</v>
      </c>
      <c r="AC29" s="37">
        <f t="shared" si="0"/>
        <v>0.18685910035172576</v>
      </c>
      <c r="AD29" s="36">
        <f t="shared" si="1"/>
        <v>27.981867388485643</v>
      </c>
      <c r="AE29" s="36">
        <f t="shared" si="2"/>
        <v>1.749754941785528</v>
      </c>
      <c r="AF29" s="36">
        <f t="shared" si="3"/>
        <v>1.7473246592831355</v>
      </c>
      <c r="AG29" s="36">
        <f t="shared" si="4"/>
        <v>21.369119031591488</v>
      </c>
      <c r="AH29" s="36">
        <f t="shared" si="5"/>
        <v>34.013767462255593</v>
      </c>
      <c r="AI29" s="36">
        <f t="shared" si="6"/>
        <v>83.425388537450246</v>
      </c>
      <c r="AJ29" s="36">
        <f t="shared" si="7"/>
        <v>102.57307482779279</v>
      </c>
      <c r="AK29" s="36">
        <f t="shared" si="8"/>
        <v>168.21316165287359</v>
      </c>
      <c r="AL29" s="36">
        <f t="shared" si="9"/>
        <v>273.51249301265381</v>
      </c>
      <c r="AM29" s="36">
        <f t="shared" si="10"/>
        <v>470.33007691012438</v>
      </c>
      <c r="AN29" s="36">
        <f t="shared" si="11"/>
        <v>602.85370527246153</v>
      </c>
      <c r="AO29" s="36">
        <f t="shared" si="12"/>
        <v>935.10235469593169</v>
      </c>
      <c r="AP29" s="38">
        <f t="shared" si="13"/>
        <v>1305.5558195830611</v>
      </c>
    </row>
    <row r="30" spans="1:42" x14ac:dyDescent="0.25">
      <c r="A30" s="14">
        <v>27</v>
      </c>
      <c r="B30" s="14" t="s">
        <v>395</v>
      </c>
      <c r="C30" s="14" t="s">
        <v>396</v>
      </c>
      <c r="D30" s="36">
        <v>-34.798275424164601</v>
      </c>
      <c r="E30" s="36"/>
      <c r="F30" s="36">
        <v>1.51820398277442</v>
      </c>
      <c r="G30" s="36">
        <v>4.42220874967167</v>
      </c>
      <c r="H30" s="36"/>
      <c r="I30" s="36">
        <v>1.00923189673219</v>
      </c>
      <c r="J30" s="36">
        <v>574.64752394568097</v>
      </c>
      <c r="K30" s="36">
        <v>399301.57814722898</v>
      </c>
      <c r="L30" s="36">
        <v>1.50494174895231</v>
      </c>
      <c r="M30" s="36">
        <v>0.76611570023618103</v>
      </c>
      <c r="N30" s="36">
        <v>20.776215012637799</v>
      </c>
      <c r="O30" s="36">
        <v>0.78200310353708702</v>
      </c>
      <c r="P30" s="36">
        <v>6.2727960441381097</v>
      </c>
      <c r="Q30" s="36">
        <v>4.8837691322643701</v>
      </c>
      <c r="R30" s="36">
        <v>1.6524099690552001</v>
      </c>
      <c r="S30" s="36">
        <v>8.9501878994488298</v>
      </c>
      <c r="T30" s="36">
        <v>4.31909139067995</v>
      </c>
      <c r="U30" s="36">
        <v>34.997372637282801</v>
      </c>
      <c r="V30" s="36">
        <v>16.062095948915299</v>
      </c>
      <c r="W30" s="36">
        <v>69.137260672340901</v>
      </c>
      <c r="X30" s="36">
        <v>14.3526529256822</v>
      </c>
      <c r="Y30" s="36">
        <v>163.90032745916201</v>
      </c>
      <c r="Z30" s="36">
        <v>41.7443212918513</v>
      </c>
      <c r="AA30" s="36">
        <v>9351.9588075333704</v>
      </c>
      <c r="AB30" s="36">
        <v>0.103223068804529</v>
      </c>
      <c r="AC30" s="37">
        <f t="shared" si="0"/>
        <v>3.2325556971990763</v>
      </c>
      <c r="AD30" s="36">
        <f t="shared" si="1"/>
        <v>33.892683544270469</v>
      </c>
      <c r="AE30" s="36">
        <f t="shared" si="2"/>
        <v>8.4267575812186113</v>
      </c>
      <c r="AF30" s="36">
        <f t="shared" si="3"/>
        <v>13.7260307311556</v>
      </c>
      <c r="AG30" s="36">
        <f t="shared" si="4"/>
        <v>32.998440082867369</v>
      </c>
      <c r="AH30" s="36">
        <f t="shared" si="5"/>
        <v>29.350088260305508</v>
      </c>
      <c r="AI30" s="36">
        <f t="shared" si="6"/>
        <v>44.975818590195125</v>
      </c>
      <c r="AJ30" s="36">
        <f t="shared" si="7"/>
        <v>119.64242079445845</v>
      </c>
      <c r="AK30" s="36">
        <f t="shared" si="8"/>
        <v>142.26574242797886</v>
      </c>
      <c r="AL30" s="36">
        <f t="shared" si="9"/>
        <v>294.17758148196515</v>
      </c>
      <c r="AM30" s="36">
        <f t="shared" si="10"/>
        <v>432.10787920213062</v>
      </c>
      <c r="AN30" s="36">
        <f t="shared" si="11"/>
        <v>581.07906581709312</v>
      </c>
      <c r="AO30" s="36">
        <f t="shared" si="12"/>
        <v>1018.014456268087</v>
      </c>
      <c r="AP30" s="38">
        <f t="shared" si="13"/>
        <v>1696.9236297500529</v>
      </c>
    </row>
    <row r="31" spans="1:42" x14ac:dyDescent="0.25">
      <c r="A31" s="14">
        <v>28</v>
      </c>
      <c r="B31" s="14" t="s">
        <v>397</v>
      </c>
      <c r="C31" s="14" t="s">
        <v>242</v>
      </c>
      <c r="D31" s="36">
        <v>172.906236510757</v>
      </c>
      <c r="E31" s="36">
        <v>3128.57532243273</v>
      </c>
      <c r="F31" s="36">
        <v>2726.2271088023099</v>
      </c>
      <c r="G31" s="36">
        <v>9.8096344991408309</v>
      </c>
      <c r="H31" s="36">
        <v>847.19650829949501</v>
      </c>
      <c r="I31" s="36">
        <v>18.9857500984136</v>
      </c>
      <c r="J31" s="36">
        <v>600.84754774000703</v>
      </c>
      <c r="K31" s="36">
        <v>426807.61045618</v>
      </c>
      <c r="L31" s="36">
        <v>9.8851899544468207</v>
      </c>
      <c r="M31" s="36">
        <v>14.676152030826501</v>
      </c>
      <c r="N31" s="36">
        <v>87.391466765173902</v>
      </c>
      <c r="O31" s="36">
        <v>12.6291455374949</v>
      </c>
      <c r="P31" s="36">
        <v>72.651323579893102</v>
      </c>
      <c r="Q31" s="36">
        <v>19.609169442700502</v>
      </c>
      <c r="R31" s="36">
        <v>6.8623323810144496</v>
      </c>
      <c r="S31" s="36">
        <v>26.540073558839499</v>
      </c>
      <c r="T31" s="36">
        <v>5.3266315376054703</v>
      </c>
      <c r="U31" s="36">
        <v>47.159062118755998</v>
      </c>
      <c r="V31" s="36">
        <v>15.9749822622033</v>
      </c>
      <c r="W31" s="36">
        <v>76.988748249034401</v>
      </c>
      <c r="X31" s="36">
        <v>14.6615107279419</v>
      </c>
      <c r="Y31" s="36">
        <v>148.44242465891199</v>
      </c>
      <c r="Z31" s="36">
        <v>32.264608546250003</v>
      </c>
      <c r="AA31" s="36">
        <v>9977.6725280553492</v>
      </c>
      <c r="AB31" s="36">
        <v>0.64098520269332004</v>
      </c>
      <c r="AC31" s="37">
        <f t="shared" si="0"/>
        <v>61.924692113191988</v>
      </c>
      <c r="AD31" s="36">
        <f t="shared" si="1"/>
        <v>142.56356731676004</v>
      </c>
      <c r="AE31" s="36">
        <f t="shared" si="2"/>
        <v>136.08993036093642</v>
      </c>
      <c r="AF31" s="36">
        <f t="shared" si="3"/>
        <v>158.97444984659322</v>
      </c>
      <c r="AG31" s="36">
        <f t="shared" si="4"/>
        <v>132.49438812635475</v>
      </c>
      <c r="AH31" s="36">
        <f t="shared" si="5"/>
        <v>121.88867461837388</v>
      </c>
      <c r="AI31" s="36">
        <f t="shared" si="6"/>
        <v>133.36720381326381</v>
      </c>
      <c r="AJ31" s="36">
        <f t="shared" si="7"/>
        <v>147.55212015527619</v>
      </c>
      <c r="AK31" s="36">
        <f t="shared" si="8"/>
        <v>191.70350454778861</v>
      </c>
      <c r="AL31" s="36">
        <f t="shared" si="9"/>
        <v>292.58209271434612</v>
      </c>
      <c r="AM31" s="36">
        <f t="shared" si="10"/>
        <v>481.17967655646498</v>
      </c>
      <c r="AN31" s="36">
        <f t="shared" si="11"/>
        <v>593.58343028104855</v>
      </c>
      <c r="AO31" s="36">
        <f t="shared" si="12"/>
        <v>922.0026376329937</v>
      </c>
      <c r="AP31" s="38">
        <f t="shared" si="13"/>
        <v>1311.5694530995936</v>
      </c>
    </row>
    <row r="32" spans="1:42" x14ac:dyDescent="0.25">
      <c r="A32" s="14">
        <v>29</v>
      </c>
      <c r="B32" s="14" t="s">
        <v>398</v>
      </c>
      <c r="C32" s="14" t="s">
        <v>242</v>
      </c>
      <c r="D32" s="36">
        <v>326.83733978480399</v>
      </c>
      <c r="E32" s="36">
        <v>1119.5971820822001</v>
      </c>
      <c r="F32" s="36">
        <v>49.235195926154901</v>
      </c>
      <c r="G32" s="36">
        <v>1.84623910878848</v>
      </c>
      <c r="H32" s="36">
        <v>1214.25169792826</v>
      </c>
      <c r="I32" s="36">
        <v>37.202466916726202</v>
      </c>
      <c r="J32" s="36">
        <v>653.957080256371</v>
      </c>
      <c r="K32" s="36">
        <v>445521.08258073602</v>
      </c>
      <c r="L32" s="36">
        <v>2.5595041618108101</v>
      </c>
      <c r="M32" s="36">
        <v>21.510375888713298</v>
      </c>
      <c r="N32" s="36">
        <v>103.12285667540699</v>
      </c>
      <c r="O32" s="36">
        <v>13.9009230499653</v>
      </c>
      <c r="P32" s="36">
        <v>124.418407693565</v>
      </c>
      <c r="Q32" s="36">
        <v>49.4405959613267</v>
      </c>
      <c r="R32" s="36">
        <v>15.881945083481099</v>
      </c>
      <c r="S32" s="36">
        <v>62.126707261723098</v>
      </c>
      <c r="T32" s="36">
        <v>8.1012493770441498</v>
      </c>
      <c r="U32" s="36">
        <v>58.366538034337097</v>
      </c>
      <c r="V32" s="36">
        <v>17.995004923129599</v>
      </c>
      <c r="W32" s="36">
        <v>75.027732449315906</v>
      </c>
      <c r="X32" s="36">
        <v>14.772311374279299</v>
      </c>
      <c r="Y32" s="36">
        <v>141.89471216835099</v>
      </c>
      <c r="Z32" s="36">
        <v>32.140834928901803</v>
      </c>
      <c r="AA32" s="36">
        <v>11191.7466082475</v>
      </c>
      <c r="AB32" s="36">
        <v>0.20802481148077301</v>
      </c>
      <c r="AC32" s="37">
        <f t="shared" si="0"/>
        <v>90.761079699212232</v>
      </c>
      <c r="AD32" s="36">
        <f t="shared" si="1"/>
        <v>168.22651986200162</v>
      </c>
      <c r="AE32" s="36">
        <f t="shared" si="2"/>
        <v>149.79442941772953</v>
      </c>
      <c r="AF32" s="36">
        <f t="shared" si="3"/>
        <v>272.25034506250546</v>
      </c>
      <c r="AG32" s="36">
        <f t="shared" si="4"/>
        <v>334.058080819775</v>
      </c>
      <c r="AH32" s="36">
        <f t="shared" si="5"/>
        <v>282.09493931582767</v>
      </c>
      <c r="AI32" s="36">
        <f t="shared" si="6"/>
        <v>312.19450885287989</v>
      </c>
      <c r="AJ32" s="36">
        <f t="shared" si="7"/>
        <v>224.41134008432547</v>
      </c>
      <c r="AK32" s="36">
        <f t="shared" si="8"/>
        <v>237.26234973307763</v>
      </c>
      <c r="AL32" s="36">
        <f t="shared" si="9"/>
        <v>329.57884474596335</v>
      </c>
      <c r="AM32" s="36">
        <f t="shared" si="10"/>
        <v>468.92332780822443</v>
      </c>
      <c r="AN32" s="36">
        <f t="shared" si="11"/>
        <v>598.06928640806882</v>
      </c>
      <c r="AO32" s="36">
        <f t="shared" si="12"/>
        <v>881.33361595249062</v>
      </c>
      <c r="AP32" s="38">
        <f t="shared" si="13"/>
        <v>1306.5380052399107</v>
      </c>
    </row>
    <row r="33" spans="1:42" x14ac:dyDescent="0.25">
      <c r="A33" s="14">
        <v>30</v>
      </c>
      <c r="B33" s="14" t="s">
        <v>399</v>
      </c>
      <c r="C33" s="14" t="s">
        <v>242</v>
      </c>
      <c r="D33" s="36">
        <v>5074.8072453151499</v>
      </c>
      <c r="E33" s="36">
        <v>156.81885110802801</v>
      </c>
      <c r="F33" s="36">
        <v>16.629105768592598</v>
      </c>
      <c r="G33" s="36">
        <v>0.10446796627989199</v>
      </c>
      <c r="H33" s="36">
        <v>223.90350811707</v>
      </c>
      <c r="I33" s="36">
        <v>2.2064835492911601</v>
      </c>
      <c r="J33" s="36">
        <v>1051.13093951838</v>
      </c>
      <c r="K33" s="36">
        <v>431779.38159695902</v>
      </c>
      <c r="L33" s="36">
        <v>3.09790509679739</v>
      </c>
      <c r="M33" s="36">
        <v>2.0869493248956101</v>
      </c>
      <c r="N33" s="36">
        <v>60.271067528980602</v>
      </c>
      <c r="O33" s="36">
        <v>2.3146495561883902</v>
      </c>
      <c r="P33" s="36">
        <v>25.157180072050501</v>
      </c>
      <c r="Q33" s="36">
        <v>21.4052736622628</v>
      </c>
      <c r="R33" s="36">
        <v>9.6208442543960704</v>
      </c>
      <c r="S33" s="36">
        <v>54.555289883520601</v>
      </c>
      <c r="T33" s="36">
        <v>11.3657453435753</v>
      </c>
      <c r="U33" s="36">
        <v>108.593712350218</v>
      </c>
      <c r="V33" s="36">
        <v>32.384804869733003</v>
      </c>
      <c r="W33" s="36">
        <v>129.99463829656401</v>
      </c>
      <c r="X33" s="36">
        <v>23.3755321409316</v>
      </c>
      <c r="Y33" s="36">
        <v>219.70556654043</v>
      </c>
      <c r="Z33" s="36">
        <v>44.1941045945862</v>
      </c>
      <c r="AA33" s="36">
        <v>7298.7674031053402</v>
      </c>
      <c r="AB33" s="36">
        <v>0.32766128366096497</v>
      </c>
      <c r="AC33" s="37">
        <f t="shared" si="0"/>
        <v>8.8056933539899163</v>
      </c>
      <c r="AD33" s="36">
        <f t="shared" si="1"/>
        <v>98.32148047142023</v>
      </c>
      <c r="AE33" s="36">
        <f t="shared" si="2"/>
        <v>24.942344355478344</v>
      </c>
      <c r="AF33" s="36">
        <f t="shared" si="3"/>
        <v>55.048534074508751</v>
      </c>
      <c r="AG33" s="36">
        <f t="shared" si="4"/>
        <v>144.63022744772164</v>
      </c>
      <c r="AH33" s="36">
        <f t="shared" si="5"/>
        <v>170.88533311538313</v>
      </c>
      <c r="AI33" s="36">
        <f t="shared" si="6"/>
        <v>274.14718534432461</v>
      </c>
      <c r="AJ33" s="36">
        <f t="shared" si="7"/>
        <v>314.84059123477283</v>
      </c>
      <c r="AK33" s="36">
        <f t="shared" si="8"/>
        <v>441.43785508218701</v>
      </c>
      <c r="AL33" s="36">
        <f t="shared" si="9"/>
        <v>593.12829431745422</v>
      </c>
      <c r="AM33" s="36">
        <f t="shared" si="10"/>
        <v>812.46648935352505</v>
      </c>
      <c r="AN33" s="36">
        <f t="shared" si="11"/>
        <v>946.37781947091503</v>
      </c>
      <c r="AO33" s="36">
        <f t="shared" si="12"/>
        <v>1364.630848077205</v>
      </c>
      <c r="AP33" s="38">
        <f t="shared" si="13"/>
        <v>1796.5083168530975</v>
      </c>
    </row>
    <row r="34" spans="1:42" x14ac:dyDescent="0.25">
      <c r="A34" s="14">
        <v>31</v>
      </c>
      <c r="B34" s="14" t="s">
        <v>400</v>
      </c>
      <c r="C34" s="14" t="s">
        <v>242</v>
      </c>
      <c r="D34" s="36">
        <v>563.19850031971703</v>
      </c>
      <c r="E34" s="36">
        <v>-8.5374049795842097</v>
      </c>
      <c r="F34" s="36">
        <v>2.28210176526777</v>
      </c>
      <c r="G34" s="36">
        <v>1.14272085312E-2</v>
      </c>
      <c r="H34" s="36">
        <v>44.381560193618903</v>
      </c>
      <c r="I34" s="36">
        <v>0.27908525335256301</v>
      </c>
      <c r="J34" s="36">
        <v>440.559617703534</v>
      </c>
      <c r="K34" s="36">
        <v>420927.24809586903</v>
      </c>
      <c r="L34" s="36">
        <v>1.37386273338779</v>
      </c>
      <c r="M34" s="36">
        <v>0.201219971962001</v>
      </c>
      <c r="N34" s="36">
        <v>13.668802140353099</v>
      </c>
      <c r="O34" s="36">
        <v>0.41984130399441999</v>
      </c>
      <c r="P34" s="36">
        <v>3.5573052401162299</v>
      </c>
      <c r="Q34" s="36">
        <v>2.40723884794668</v>
      </c>
      <c r="R34" s="36">
        <v>5.3330134480554001</v>
      </c>
      <c r="S34" s="36">
        <v>10.855332838113601</v>
      </c>
      <c r="T34" s="36">
        <v>2.7501071696117698</v>
      </c>
      <c r="U34" s="36">
        <v>31.212321082861799</v>
      </c>
      <c r="V34" s="36">
        <v>12.0645234151386</v>
      </c>
      <c r="W34" s="36">
        <v>62.129240946798902</v>
      </c>
      <c r="X34" s="36">
        <v>13.686378541339501</v>
      </c>
      <c r="Y34" s="36">
        <v>141.71171738513601</v>
      </c>
      <c r="Z34" s="36">
        <v>34.566133361352598</v>
      </c>
      <c r="AA34" s="36">
        <v>9809.1633553765096</v>
      </c>
      <c r="AB34" s="36">
        <v>5.6516977765563997E-2</v>
      </c>
      <c r="AC34" s="37">
        <f t="shared" si="0"/>
        <v>0.84902941756118566</v>
      </c>
      <c r="AD34" s="36">
        <f t="shared" si="1"/>
        <v>22.29820903809641</v>
      </c>
      <c r="AE34" s="36">
        <f t="shared" si="2"/>
        <v>4.5241519826984913</v>
      </c>
      <c r="AF34" s="36">
        <f t="shared" si="3"/>
        <v>7.7840377245431727</v>
      </c>
      <c r="AG34" s="36">
        <f t="shared" si="4"/>
        <v>16.265127350991083</v>
      </c>
      <c r="AH34" s="36">
        <f t="shared" si="5"/>
        <v>94.724928029403188</v>
      </c>
      <c r="AI34" s="36">
        <f t="shared" si="6"/>
        <v>54.549411246802009</v>
      </c>
      <c r="AJ34" s="36">
        <f t="shared" si="7"/>
        <v>76.180254005866203</v>
      </c>
      <c r="AK34" s="36">
        <f t="shared" si="8"/>
        <v>126.87935399537317</v>
      </c>
      <c r="AL34" s="36">
        <f t="shared" si="9"/>
        <v>220.96196731023076</v>
      </c>
      <c r="AM34" s="36">
        <f t="shared" si="10"/>
        <v>388.30775591749313</v>
      </c>
      <c r="AN34" s="36">
        <f t="shared" si="11"/>
        <v>554.10439438621461</v>
      </c>
      <c r="AO34" s="36">
        <f t="shared" si="12"/>
        <v>880.1970023921491</v>
      </c>
      <c r="AP34" s="38">
        <f t="shared" si="13"/>
        <v>1405.1273724127072</v>
      </c>
    </row>
    <row r="35" spans="1:42" x14ac:dyDescent="0.25">
      <c r="A35" s="14">
        <v>32</v>
      </c>
      <c r="B35" s="14" t="s">
        <v>401</v>
      </c>
      <c r="C35" s="14" t="s">
        <v>242</v>
      </c>
      <c r="D35" s="36">
        <v>1161.4860554464799</v>
      </c>
      <c r="E35" s="36">
        <v>604.54755282053395</v>
      </c>
      <c r="F35" s="36">
        <v>78.332407741975203</v>
      </c>
      <c r="G35" s="36">
        <v>2.25393773796729</v>
      </c>
      <c r="H35" s="36">
        <v>2174.3219600198099</v>
      </c>
      <c r="I35" s="36">
        <v>13.027472119072099</v>
      </c>
      <c r="J35" s="36">
        <v>2964.0187790887999</v>
      </c>
      <c r="K35" s="36">
        <v>444964.78915111802</v>
      </c>
      <c r="L35" s="36">
        <v>15.9796360028583</v>
      </c>
      <c r="M35" s="36">
        <v>21.484345252189101</v>
      </c>
      <c r="N35" s="36">
        <v>269.522390293623</v>
      </c>
      <c r="O35" s="36">
        <v>23.301653902969701</v>
      </c>
      <c r="P35" s="36">
        <v>232.52603372641701</v>
      </c>
      <c r="Q35" s="36">
        <v>176.980069439407</v>
      </c>
      <c r="R35" s="36">
        <v>72.770649623269506</v>
      </c>
      <c r="S35" s="36">
        <v>331.95013318042697</v>
      </c>
      <c r="T35" s="36">
        <v>57.966712314793703</v>
      </c>
      <c r="U35" s="36">
        <v>453.85680102020802</v>
      </c>
      <c r="V35" s="36">
        <v>105.456488475329</v>
      </c>
      <c r="W35" s="36">
        <v>346.22452041874402</v>
      </c>
      <c r="X35" s="36">
        <v>57.023827403756002</v>
      </c>
      <c r="Y35" s="36">
        <v>407.10501057203498</v>
      </c>
      <c r="Z35" s="36">
        <v>68.615643719209601</v>
      </c>
      <c r="AA35" s="36">
        <v>7466.3485188792001</v>
      </c>
      <c r="AB35" s="36">
        <v>1.05383137558822</v>
      </c>
      <c r="AC35" s="37">
        <f t="shared" si="0"/>
        <v>90.651245789827428</v>
      </c>
      <c r="AD35" s="36">
        <f t="shared" si="1"/>
        <v>439.67763506300656</v>
      </c>
      <c r="AE35" s="36">
        <f t="shared" si="2"/>
        <v>251.09540843717352</v>
      </c>
      <c r="AF35" s="36">
        <f t="shared" si="3"/>
        <v>508.80970180835232</v>
      </c>
      <c r="AG35" s="36">
        <f t="shared" si="4"/>
        <v>1195.8112799959933</v>
      </c>
      <c r="AH35" s="36">
        <f t="shared" si="5"/>
        <v>1292.551503077611</v>
      </c>
      <c r="AI35" s="36">
        <f t="shared" si="6"/>
        <v>1668.0911215096833</v>
      </c>
      <c r="AJ35" s="36">
        <f t="shared" si="7"/>
        <v>1605.7261029028728</v>
      </c>
      <c r="AK35" s="36">
        <f t="shared" si="8"/>
        <v>1844.9463456106018</v>
      </c>
      <c r="AL35" s="36">
        <f t="shared" si="9"/>
        <v>1931.4375178631683</v>
      </c>
      <c r="AM35" s="36">
        <f t="shared" si="10"/>
        <v>2163.90325261715</v>
      </c>
      <c r="AN35" s="36">
        <f t="shared" si="11"/>
        <v>2308.6569799091499</v>
      </c>
      <c r="AO35" s="36">
        <f t="shared" si="12"/>
        <v>2528.6025501368631</v>
      </c>
      <c r="AP35" s="38">
        <f t="shared" si="13"/>
        <v>2789.2538097239676</v>
      </c>
    </row>
    <row r="36" spans="1:42" x14ac:dyDescent="0.25">
      <c r="A36" s="14">
        <v>34</v>
      </c>
      <c r="B36" s="14" t="s">
        <v>402</v>
      </c>
      <c r="C36" s="14" t="s">
        <v>242</v>
      </c>
      <c r="D36" s="36">
        <v>240.00630813456399</v>
      </c>
      <c r="E36" s="36">
        <v>66.661286900335298</v>
      </c>
      <c r="F36" s="36">
        <v>5.8373300604504204</v>
      </c>
      <c r="G36" s="36">
        <v>8.2216433606221995E-2</v>
      </c>
      <c r="H36" s="36">
        <v>18.1656632017718</v>
      </c>
      <c r="I36" s="36">
        <v>0.25311015789853197</v>
      </c>
      <c r="J36" s="36">
        <v>314.52213344046498</v>
      </c>
      <c r="K36" s="36">
        <v>460135.17166956299</v>
      </c>
      <c r="L36" s="36">
        <v>1.5656079465714501</v>
      </c>
      <c r="M36" s="36">
        <v>5.8456534770924003E-2</v>
      </c>
      <c r="N36" s="36">
        <v>20.4924806188417</v>
      </c>
      <c r="O36" s="36">
        <v>7.3720254688630998E-2</v>
      </c>
      <c r="P36" s="36">
        <v>1.0149078371401501</v>
      </c>
      <c r="Q36" s="36">
        <v>1.5293762906517601</v>
      </c>
      <c r="R36" s="36">
        <v>0.94779694391788605</v>
      </c>
      <c r="S36" s="36">
        <v>7.7949874762119498</v>
      </c>
      <c r="T36" s="36">
        <v>2.0553393241675</v>
      </c>
      <c r="U36" s="36">
        <v>22.0174876529241</v>
      </c>
      <c r="V36" s="36">
        <v>8.7137330741296406</v>
      </c>
      <c r="W36" s="36">
        <v>46.862599152681199</v>
      </c>
      <c r="X36" s="36">
        <v>10.164185582939099</v>
      </c>
      <c r="Y36" s="36">
        <v>108.26252107922799</v>
      </c>
      <c r="Z36" s="36">
        <v>26.844801640565802</v>
      </c>
      <c r="AA36" s="36">
        <v>9764.5844768843599</v>
      </c>
      <c r="AB36" s="36">
        <v>9.4331143202334003E-2</v>
      </c>
      <c r="AC36" s="37">
        <f t="shared" si="0"/>
        <v>0.24665204544693672</v>
      </c>
      <c r="AD36" s="36">
        <f t="shared" si="1"/>
        <v>33.429821564178958</v>
      </c>
      <c r="AE36" s="36">
        <f t="shared" si="2"/>
        <v>0.7943992962136962</v>
      </c>
      <c r="AF36" s="36">
        <f t="shared" si="3"/>
        <v>2.2208048952738513</v>
      </c>
      <c r="AG36" s="36">
        <f t="shared" si="4"/>
        <v>10.333623585484865</v>
      </c>
      <c r="AH36" s="36">
        <f t="shared" si="5"/>
        <v>16.834759217013961</v>
      </c>
      <c r="AI36" s="36">
        <f t="shared" si="6"/>
        <v>39.17079133774849</v>
      </c>
      <c r="AJ36" s="36">
        <f t="shared" si="7"/>
        <v>56.934607317659278</v>
      </c>
      <c r="AK36" s="36">
        <f t="shared" si="8"/>
        <v>89.501982328959755</v>
      </c>
      <c r="AL36" s="36">
        <f t="shared" si="9"/>
        <v>159.5921808448652</v>
      </c>
      <c r="AM36" s="36">
        <f t="shared" si="10"/>
        <v>292.89124470425747</v>
      </c>
      <c r="AN36" s="36">
        <f t="shared" si="11"/>
        <v>411.50548918781777</v>
      </c>
      <c r="AO36" s="36">
        <f t="shared" si="12"/>
        <v>672.4380191256397</v>
      </c>
      <c r="AP36" s="38">
        <f t="shared" si="13"/>
        <v>1091.2520992099919</v>
      </c>
    </row>
    <row r="37" spans="1:42" x14ac:dyDescent="0.25">
      <c r="A37" s="14">
        <v>35</v>
      </c>
      <c r="B37" s="14" t="s">
        <v>403</v>
      </c>
      <c r="C37" s="14" t="s">
        <v>242</v>
      </c>
      <c r="D37" s="36">
        <v>376.49623163075898</v>
      </c>
      <c r="E37" s="36">
        <v>9.6280617671742093</v>
      </c>
      <c r="F37" s="36">
        <v>4.5315331381807002</v>
      </c>
      <c r="G37" s="36">
        <v>0.155826020206489</v>
      </c>
      <c r="H37" s="36">
        <v>86.816460855771794</v>
      </c>
      <c r="I37" s="36">
        <v>0.66390704960980895</v>
      </c>
      <c r="J37" s="36">
        <v>512.23460835482604</v>
      </c>
      <c r="K37" s="36">
        <v>457012.02535362903</v>
      </c>
      <c r="L37" s="36">
        <v>1.79370519536645</v>
      </c>
      <c r="M37" s="36">
        <v>0.128891040206005</v>
      </c>
      <c r="N37" s="36">
        <v>28.028523195751799</v>
      </c>
      <c r="O37" s="36">
        <v>0.20291132589921801</v>
      </c>
      <c r="P37" s="36">
        <v>2.9547471078751602</v>
      </c>
      <c r="Q37" s="36">
        <v>4.5905993268746101</v>
      </c>
      <c r="R37" s="36">
        <v>2.3081973910117002</v>
      </c>
      <c r="S37" s="36">
        <v>17.2058110715592</v>
      </c>
      <c r="T37" s="36">
        <v>4.0585731898047097</v>
      </c>
      <c r="U37" s="36">
        <v>42.790266902896498</v>
      </c>
      <c r="V37" s="36">
        <v>14.6997351925563</v>
      </c>
      <c r="W37" s="36">
        <v>69.473669808484004</v>
      </c>
      <c r="X37" s="36">
        <v>14.3022285114574</v>
      </c>
      <c r="Y37" s="36">
        <v>150.333302394155</v>
      </c>
      <c r="Z37" s="36">
        <v>34.316514995307202</v>
      </c>
      <c r="AA37" s="36">
        <v>9850.7731458272392</v>
      </c>
      <c r="AB37" s="36">
        <v>0.126282513760688</v>
      </c>
      <c r="AC37" s="37">
        <f t="shared" si="0"/>
        <v>0.54384405150213089</v>
      </c>
      <c r="AD37" s="36">
        <f t="shared" si="1"/>
        <v>45.723528867458072</v>
      </c>
      <c r="AE37" s="36">
        <f t="shared" si="2"/>
        <v>2.1865444601208837</v>
      </c>
      <c r="AF37" s="36">
        <f t="shared" si="3"/>
        <v>6.4655297765320787</v>
      </c>
      <c r="AG37" s="36">
        <f t="shared" si="4"/>
        <v>31.017563019423044</v>
      </c>
      <c r="AH37" s="36">
        <f t="shared" si="5"/>
        <v>40.99817746024334</v>
      </c>
      <c r="AI37" s="36">
        <f t="shared" si="6"/>
        <v>86.461362168639198</v>
      </c>
      <c r="AJ37" s="36">
        <f t="shared" si="7"/>
        <v>112.42585013309446</v>
      </c>
      <c r="AK37" s="36">
        <f t="shared" si="8"/>
        <v>173.94417440201829</v>
      </c>
      <c r="AL37" s="36">
        <f t="shared" si="9"/>
        <v>269.22591927758788</v>
      </c>
      <c r="AM37" s="36">
        <f t="shared" si="10"/>
        <v>434.21043630302501</v>
      </c>
      <c r="AN37" s="36">
        <f t="shared" si="11"/>
        <v>579.03759155697981</v>
      </c>
      <c r="AO37" s="36">
        <f t="shared" si="12"/>
        <v>933.747219839472</v>
      </c>
      <c r="AP37" s="38">
        <f t="shared" si="13"/>
        <v>1394.9802843620814</v>
      </c>
    </row>
    <row r="38" spans="1:42" x14ac:dyDescent="0.25">
      <c r="A38" s="14">
        <v>36</v>
      </c>
      <c r="B38" s="14" t="s">
        <v>404</v>
      </c>
      <c r="C38" s="14" t="s">
        <v>242</v>
      </c>
      <c r="D38" s="36">
        <v>1127.8791895192201</v>
      </c>
      <c r="E38" s="36">
        <v>72.151612663053001</v>
      </c>
      <c r="F38" s="36">
        <v>6.6749864278358197</v>
      </c>
      <c r="G38" s="36">
        <v>0.28429759009619698</v>
      </c>
      <c r="H38" s="36">
        <v>25.195364301119099</v>
      </c>
      <c r="I38" s="36">
        <v>3.3754435608598699</v>
      </c>
      <c r="J38" s="36">
        <v>666.67770934699297</v>
      </c>
      <c r="K38" s="36">
        <v>450556.13841684698</v>
      </c>
      <c r="L38" s="36">
        <v>2.1806203050122699</v>
      </c>
      <c r="M38" s="36">
        <v>0.153690482845114</v>
      </c>
      <c r="N38" s="36">
        <v>22.732503942172499</v>
      </c>
      <c r="O38" s="36">
        <v>0.18399216744785701</v>
      </c>
      <c r="P38" s="36">
        <v>3.3032820610827902</v>
      </c>
      <c r="Q38" s="36">
        <v>3.9670463540385401</v>
      </c>
      <c r="R38" s="36">
        <v>1.3252236690208099</v>
      </c>
      <c r="S38" s="36">
        <v>17.2385673525628</v>
      </c>
      <c r="T38" s="36">
        <v>4.5149002410082</v>
      </c>
      <c r="U38" s="36">
        <v>48.621341046902003</v>
      </c>
      <c r="V38" s="36">
        <v>20.5668034224081</v>
      </c>
      <c r="W38" s="36">
        <v>100.42475563948599</v>
      </c>
      <c r="X38" s="36">
        <v>22.0246812696194</v>
      </c>
      <c r="Y38" s="36">
        <v>218.58727377974199</v>
      </c>
      <c r="Z38" s="36">
        <v>48.556620687766902</v>
      </c>
      <c r="AA38" s="36">
        <v>8858.2572370204598</v>
      </c>
      <c r="AB38" s="36">
        <v>0.23582887674797101</v>
      </c>
      <c r="AC38" s="37">
        <f t="shared" si="0"/>
        <v>0.648483049979384</v>
      </c>
      <c r="AD38" s="36">
        <f t="shared" si="1"/>
        <v>37.08401948152121</v>
      </c>
      <c r="AE38" s="36">
        <f t="shared" si="2"/>
        <v>1.9826742181881145</v>
      </c>
      <c r="AF38" s="36">
        <f t="shared" si="3"/>
        <v>7.2281883174678123</v>
      </c>
      <c r="AG38" s="36">
        <f t="shared" si="4"/>
        <v>26.804367257017166</v>
      </c>
      <c r="AH38" s="36">
        <f t="shared" si="5"/>
        <v>23.538608685982414</v>
      </c>
      <c r="AI38" s="36">
        <f t="shared" si="6"/>
        <v>86.62596659579296</v>
      </c>
      <c r="AJ38" s="36">
        <f t="shared" si="7"/>
        <v>125.06648867058726</v>
      </c>
      <c r="AK38" s="36">
        <f t="shared" si="8"/>
        <v>197.64772783293498</v>
      </c>
      <c r="AL38" s="36">
        <f t="shared" si="9"/>
        <v>376.68138136278571</v>
      </c>
      <c r="AM38" s="36">
        <f t="shared" si="10"/>
        <v>627.65472274678746</v>
      </c>
      <c r="AN38" s="36">
        <f t="shared" si="11"/>
        <v>891.68750079430765</v>
      </c>
      <c r="AO38" s="36">
        <f t="shared" si="12"/>
        <v>1357.6849303089564</v>
      </c>
      <c r="AP38" s="38">
        <f t="shared" si="13"/>
        <v>1973.8463694214188</v>
      </c>
    </row>
    <row r="39" spans="1:42" x14ac:dyDescent="0.25">
      <c r="A39" s="14">
        <v>37</v>
      </c>
      <c r="B39" s="14" t="s">
        <v>405</v>
      </c>
      <c r="C39" s="14" t="s">
        <v>242</v>
      </c>
      <c r="D39" s="36">
        <v>2654.1457436057499</v>
      </c>
      <c r="E39" s="36">
        <v>30.178571405838699</v>
      </c>
      <c r="F39" s="36">
        <v>2.1291235095888998</v>
      </c>
      <c r="G39" s="36">
        <v>0.20555558470736199</v>
      </c>
      <c r="H39" s="36">
        <v>57.983851534798298</v>
      </c>
      <c r="I39" s="36">
        <v>0.47498775790231801</v>
      </c>
      <c r="J39" s="36">
        <v>359.57290171518298</v>
      </c>
      <c r="K39" s="36">
        <v>428120.216164343</v>
      </c>
      <c r="L39" s="36">
        <v>1.69790577232219</v>
      </c>
      <c r="M39" s="36">
        <v>0.32650081071180898</v>
      </c>
      <c r="N39" s="36">
        <v>24.076477544024801</v>
      </c>
      <c r="O39" s="36">
        <v>0.28632717829094001</v>
      </c>
      <c r="P39" s="36">
        <v>2.5878687290914701</v>
      </c>
      <c r="Q39" s="36">
        <v>3.20791348904956</v>
      </c>
      <c r="R39" s="36">
        <v>1.38400976725032</v>
      </c>
      <c r="S39" s="36">
        <v>9.2676360403954998</v>
      </c>
      <c r="T39" s="36">
        <v>2.1327409947620701</v>
      </c>
      <c r="U39" s="36">
        <v>25.686087947141701</v>
      </c>
      <c r="V39" s="36">
        <v>10.7034138220982</v>
      </c>
      <c r="W39" s="36">
        <v>50.507634136876703</v>
      </c>
      <c r="X39" s="36">
        <v>11.3185675151314</v>
      </c>
      <c r="Y39" s="36">
        <v>118.310941733447</v>
      </c>
      <c r="Z39" s="36">
        <v>29.205620944801701</v>
      </c>
      <c r="AA39" s="36">
        <v>9102.6069165937897</v>
      </c>
      <c r="AB39" s="36">
        <v>0.107096919387421</v>
      </c>
      <c r="AC39" s="37">
        <f t="shared" si="0"/>
        <v>1.3776405515266201</v>
      </c>
      <c r="AD39" s="36">
        <f t="shared" si="1"/>
        <v>39.276472339355301</v>
      </c>
      <c r="AE39" s="36">
        <f t="shared" si="2"/>
        <v>3.0854221798592674</v>
      </c>
      <c r="AF39" s="36">
        <f t="shared" si="3"/>
        <v>5.6627324487778337</v>
      </c>
      <c r="AG39" s="36">
        <f t="shared" si="4"/>
        <v>21.675091142226758</v>
      </c>
      <c r="AH39" s="36">
        <f t="shared" si="5"/>
        <v>24.582766736240142</v>
      </c>
      <c r="AI39" s="36">
        <f t="shared" si="6"/>
        <v>46.571035378871855</v>
      </c>
      <c r="AJ39" s="36">
        <f t="shared" si="7"/>
        <v>59.078697915846817</v>
      </c>
      <c r="AK39" s="36">
        <f t="shared" si="8"/>
        <v>104.41499165504757</v>
      </c>
      <c r="AL39" s="36">
        <f t="shared" si="9"/>
        <v>196.0332201849487</v>
      </c>
      <c r="AM39" s="36">
        <f t="shared" si="10"/>
        <v>315.6727133554794</v>
      </c>
      <c r="AN39" s="36">
        <f t="shared" si="11"/>
        <v>458.24159980289073</v>
      </c>
      <c r="AO39" s="36">
        <f t="shared" si="12"/>
        <v>734.85056977296267</v>
      </c>
      <c r="AP39" s="38">
        <f t="shared" si="13"/>
        <v>1187.2203636098252</v>
      </c>
    </row>
    <row r="40" spans="1:42" x14ac:dyDescent="0.25">
      <c r="A40" s="14">
        <v>38</v>
      </c>
      <c r="B40" s="14" t="s">
        <v>395</v>
      </c>
      <c r="C40" s="14" t="s">
        <v>242</v>
      </c>
      <c r="D40" s="36">
        <v>338.17015656793399</v>
      </c>
      <c r="E40" s="36"/>
      <c r="F40" s="36">
        <v>52.700843516633903</v>
      </c>
      <c r="G40" s="36">
        <v>0.49628734675618202</v>
      </c>
      <c r="H40" s="36"/>
      <c r="I40" s="36">
        <v>4.99891884197966</v>
      </c>
      <c r="J40" s="36">
        <v>2861.8384294474699</v>
      </c>
      <c r="K40" s="36">
        <v>440981.47013435903</v>
      </c>
      <c r="L40" s="36">
        <v>21.715466749136599</v>
      </c>
      <c r="M40" s="36">
        <v>1.0017597896605901</v>
      </c>
      <c r="N40" s="36">
        <v>193.11792456581901</v>
      </c>
      <c r="O40" s="36">
        <v>4.6511446533994603</v>
      </c>
      <c r="P40" s="36">
        <v>71.496816311016104</v>
      </c>
      <c r="Q40" s="36">
        <v>83.758999296920607</v>
      </c>
      <c r="R40" s="36">
        <v>46.153772653077702</v>
      </c>
      <c r="S40" s="36">
        <v>236.66757227647099</v>
      </c>
      <c r="T40" s="36">
        <v>48.239424365249697</v>
      </c>
      <c r="U40" s="36">
        <v>415.49537169579702</v>
      </c>
      <c r="V40" s="36">
        <v>108.781407863727</v>
      </c>
      <c r="W40" s="36">
        <v>366.80653978498498</v>
      </c>
      <c r="X40" s="36">
        <v>61.521055640102702</v>
      </c>
      <c r="Y40" s="36">
        <v>441.11412550120002</v>
      </c>
      <c r="Z40" s="36">
        <v>68.7763207414731</v>
      </c>
      <c r="AA40" s="36">
        <v>6845.5764369382396</v>
      </c>
      <c r="AB40" s="36">
        <v>1.7940892999032401</v>
      </c>
      <c r="AC40" s="37">
        <f t="shared" si="0"/>
        <v>4.2268345555299165</v>
      </c>
      <c r="AD40" s="36">
        <f t="shared" si="1"/>
        <v>315.03739733412561</v>
      </c>
      <c r="AE40" s="36">
        <f t="shared" si="2"/>
        <v>50.120093247839016</v>
      </c>
      <c r="AF40" s="36">
        <f t="shared" si="3"/>
        <v>156.44817573526498</v>
      </c>
      <c r="AG40" s="36">
        <f t="shared" si="4"/>
        <v>565.93918443865277</v>
      </c>
      <c r="AH40" s="36">
        <f t="shared" si="5"/>
        <v>819.78281799427532</v>
      </c>
      <c r="AI40" s="36">
        <f t="shared" si="6"/>
        <v>1189.2842827963366</v>
      </c>
      <c r="AJ40" s="36">
        <f t="shared" si="7"/>
        <v>1336.2721430817091</v>
      </c>
      <c r="AK40" s="36">
        <f t="shared" si="8"/>
        <v>1689.0055759991749</v>
      </c>
      <c r="AL40" s="36">
        <f t="shared" si="9"/>
        <v>1992.3334773576373</v>
      </c>
      <c r="AM40" s="36">
        <f t="shared" si="10"/>
        <v>2292.5408736561562</v>
      </c>
      <c r="AN40" s="36">
        <f t="shared" si="11"/>
        <v>2490.7309975750081</v>
      </c>
      <c r="AO40" s="36">
        <f t="shared" si="12"/>
        <v>2739.8392888273293</v>
      </c>
      <c r="AP40" s="38">
        <f t="shared" si="13"/>
        <v>2795.7853959948416</v>
      </c>
    </row>
    <row r="41" spans="1:42" x14ac:dyDescent="0.25">
      <c r="A41" s="14">
        <v>39</v>
      </c>
      <c r="B41" s="14" t="s">
        <v>395</v>
      </c>
      <c r="C41" s="14" t="s">
        <v>242</v>
      </c>
      <c r="D41" s="36">
        <v>174.885140660307</v>
      </c>
      <c r="E41" s="36"/>
      <c r="F41" s="36">
        <v>1.9100123776693601</v>
      </c>
      <c r="G41" s="36">
        <v>-0.72968678155299405</v>
      </c>
      <c r="H41" s="36"/>
      <c r="I41" s="36">
        <v>0.27904931623674301</v>
      </c>
      <c r="J41" s="36">
        <v>332.271113410927</v>
      </c>
      <c r="K41" s="36">
        <v>479912.07900591101</v>
      </c>
      <c r="L41" s="36">
        <v>1.8627675264496399</v>
      </c>
      <c r="M41" s="36">
        <v>9.3160795962780006E-3</v>
      </c>
      <c r="N41" s="36">
        <v>16.489934740415901</v>
      </c>
      <c r="O41" s="36">
        <v>1.4388523444567E-2</v>
      </c>
      <c r="P41" s="36">
        <v>0.69794408099709504</v>
      </c>
      <c r="Q41" s="36">
        <v>1.8616647676920199</v>
      </c>
      <c r="R41" s="36">
        <v>0.59335695301693703</v>
      </c>
      <c r="S41" s="36">
        <v>6.8549141987843401</v>
      </c>
      <c r="T41" s="36">
        <v>1.6388865969155</v>
      </c>
      <c r="U41" s="36">
        <v>23.4159091101975</v>
      </c>
      <c r="V41" s="36">
        <v>9.1012350077328197</v>
      </c>
      <c r="W41" s="36">
        <v>46.338714646067999</v>
      </c>
      <c r="X41" s="36">
        <v>11.4039614086028</v>
      </c>
      <c r="Y41" s="36">
        <v>120.382028981174</v>
      </c>
      <c r="Z41" s="36">
        <v>29.146809332695302</v>
      </c>
      <c r="AA41" s="36">
        <v>9614.2340106101801</v>
      </c>
      <c r="AB41" s="36">
        <v>0.44351247612662598</v>
      </c>
      <c r="AC41" s="37">
        <f t="shared" si="0"/>
        <v>3.9308352726911397E-2</v>
      </c>
      <c r="AD41" s="36">
        <f t="shared" si="1"/>
        <v>26.900382937056936</v>
      </c>
      <c r="AE41" s="36">
        <f t="shared" si="2"/>
        <v>0.15504874401473062</v>
      </c>
      <c r="AF41" s="36">
        <f t="shared" si="3"/>
        <v>1.5272299365363129</v>
      </c>
      <c r="AG41" s="36">
        <f t="shared" si="4"/>
        <v>12.578815997919055</v>
      </c>
      <c r="AH41" s="36">
        <f t="shared" si="5"/>
        <v>10.53919987596691</v>
      </c>
      <c r="AI41" s="36">
        <f t="shared" si="6"/>
        <v>34.446805019016786</v>
      </c>
      <c r="AJ41" s="36">
        <f t="shared" si="7"/>
        <v>45.398520690180057</v>
      </c>
      <c r="AK41" s="36">
        <f t="shared" si="8"/>
        <v>95.186622399176827</v>
      </c>
      <c r="AL41" s="36">
        <f t="shared" si="9"/>
        <v>166.68928585591243</v>
      </c>
      <c r="AM41" s="36">
        <f t="shared" si="10"/>
        <v>289.61696653792501</v>
      </c>
      <c r="AN41" s="36">
        <f t="shared" si="11"/>
        <v>461.69884245355468</v>
      </c>
      <c r="AO41" s="36">
        <f t="shared" si="12"/>
        <v>747.71446572157765</v>
      </c>
      <c r="AP41" s="38">
        <f t="shared" si="13"/>
        <v>1184.8296476705407</v>
      </c>
    </row>
    <row r="42" spans="1:42" x14ac:dyDescent="0.25">
      <c r="A42" s="14">
        <v>40</v>
      </c>
      <c r="B42" s="14" t="s">
        <v>395</v>
      </c>
      <c r="C42" s="14" t="s">
        <v>406</v>
      </c>
      <c r="D42" s="36">
        <v>299.30750150055201</v>
      </c>
      <c r="E42" s="36"/>
      <c r="F42" s="36">
        <v>4.5261146757308799</v>
      </c>
      <c r="G42" s="36">
        <v>-0.42113096478656098</v>
      </c>
      <c r="H42" s="36"/>
      <c r="I42" s="36">
        <v>0.12192949061908</v>
      </c>
      <c r="J42" s="36">
        <v>482.54576495941598</v>
      </c>
      <c r="K42" s="36">
        <v>541033.99164439202</v>
      </c>
      <c r="L42" s="36">
        <v>1.6025867847250901</v>
      </c>
      <c r="M42" s="36">
        <v>-1.0250092212299999E-3</v>
      </c>
      <c r="N42" s="36">
        <v>21.791503259214299</v>
      </c>
      <c r="O42" s="36">
        <v>7.1224851839424994E-2</v>
      </c>
      <c r="P42" s="36">
        <v>0.91634193283444398</v>
      </c>
      <c r="Q42" s="36">
        <v>1.56620342223793</v>
      </c>
      <c r="R42" s="36">
        <v>0.83676848637990098</v>
      </c>
      <c r="S42" s="36">
        <v>7.9114955341525297</v>
      </c>
      <c r="T42" s="36">
        <v>2.61779785828986</v>
      </c>
      <c r="U42" s="36">
        <v>33.656204858071398</v>
      </c>
      <c r="V42" s="36">
        <v>16.015856695528999</v>
      </c>
      <c r="W42" s="36">
        <v>77.232862171832707</v>
      </c>
      <c r="X42" s="36">
        <v>18.354530726106699</v>
      </c>
      <c r="Y42" s="36">
        <v>195.11908675346601</v>
      </c>
      <c r="Z42" s="36">
        <v>48.354001066646198</v>
      </c>
      <c r="AA42" s="36">
        <v>10473.6473264383</v>
      </c>
      <c r="AB42" s="36">
        <v>0.52436803456942604</v>
      </c>
      <c r="AC42" s="37">
        <v>0</v>
      </c>
      <c r="AD42" s="36">
        <f t="shared" si="1"/>
        <v>35.548944957935234</v>
      </c>
      <c r="AE42" s="36">
        <f t="shared" si="2"/>
        <v>0.76750917930414864</v>
      </c>
      <c r="AF42" s="36">
        <f t="shared" si="3"/>
        <v>2.0051245795064419</v>
      </c>
      <c r="AG42" s="36">
        <f t="shared" si="4"/>
        <v>10.582455555661689</v>
      </c>
      <c r="AH42" s="36">
        <f t="shared" si="5"/>
        <v>14.862672937476038</v>
      </c>
      <c r="AI42" s="36">
        <f t="shared" si="6"/>
        <v>39.756258965590597</v>
      </c>
      <c r="AJ42" s="36">
        <f t="shared" si="7"/>
        <v>72.515176129913016</v>
      </c>
      <c r="AK42" s="36">
        <f t="shared" si="8"/>
        <v>136.81384088646911</v>
      </c>
      <c r="AL42" s="36">
        <f t="shared" si="9"/>
        <v>293.33070870932232</v>
      </c>
      <c r="AM42" s="36">
        <f t="shared" si="10"/>
        <v>482.70538857395439</v>
      </c>
      <c r="AN42" s="36">
        <f t="shared" si="11"/>
        <v>743.098409963834</v>
      </c>
      <c r="AO42" s="36">
        <f t="shared" si="12"/>
        <v>1211.9197934997887</v>
      </c>
      <c r="AP42" s="38">
        <f t="shared" si="13"/>
        <v>1965.6097994571626</v>
      </c>
    </row>
    <row r="43" spans="1:42" x14ac:dyDescent="0.25">
      <c r="A43" s="14">
        <v>41</v>
      </c>
      <c r="B43" s="14" t="s">
        <v>395</v>
      </c>
      <c r="C43" s="14" t="s">
        <v>406</v>
      </c>
      <c r="D43" s="36">
        <v>396.91114665008098</v>
      </c>
      <c r="E43" s="36"/>
      <c r="F43" s="36">
        <v>9.6786958721367</v>
      </c>
      <c r="G43" s="36">
        <v>-0.72205103867974196</v>
      </c>
      <c r="H43" s="36"/>
      <c r="I43" s="36">
        <v>0.36321594506805799</v>
      </c>
      <c r="J43" s="36">
        <v>824.99305982381998</v>
      </c>
      <c r="K43" s="36">
        <v>413831.33846720599</v>
      </c>
      <c r="L43" s="36">
        <v>1.61941092186405</v>
      </c>
      <c r="M43" s="36">
        <v>0.31665505630802598</v>
      </c>
      <c r="N43" s="36">
        <v>18.174368433016401</v>
      </c>
      <c r="O43" s="36">
        <v>0.42540373425968803</v>
      </c>
      <c r="P43" s="36">
        <v>5.7286694303795702</v>
      </c>
      <c r="Q43" s="36">
        <v>9.4732132679966199</v>
      </c>
      <c r="R43" s="36">
        <v>5.9599636778898502</v>
      </c>
      <c r="S43" s="36">
        <v>35.795047379159698</v>
      </c>
      <c r="T43" s="36">
        <v>9.1224414811803793</v>
      </c>
      <c r="U43" s="36">
        <v>70.381767143813903</v>
      </c>
      <c r="V43" s="36">
        <v>25.588583125370899</v>
      </c>
      <c r="W43" s="36">
        <v>111.089466008964</v>
      </c>
      <c r="X43" s="36">
        <v>20.248386053597599</v>
      </c>
      <c r="Y43" s="36">
        <v>183.10010639149601</v>
      </c>
      <c r="Z43" s="36">
        <v>39.424014306852897</v>
      </c>
      <c r="AA43" s="36">
        <v>6718.8508111402998</v>
      </c>
      <c r="AB43" s="36">
        <v>-9.7531653648339992E-3</v>
      </c>
      <c r="AC43" s="37">
        <f>M43/0.237</f>
        <v>1.3360972840001097</v>
      </c>
      <c r="AD43" s="36">
        <f t="shared" si="1"/>
        <v>29.648235616666234</v>
      </c>
      <c r="AE43" s="36">
        <f t="shared" si="2"/>
        <v>4.5840919640052595</v>
      </c>
      <c r="AF43" s="36">
        <f t="shared" si="3"/>
        <v>12.535381685732101</v>
      </c>
      <c r="AG43" s="36">
        <f t="shared" si="4"/>
        <v>64.008197756733921</v>
      </c>
      <c r="AH43" s="36">
        <f t="shared" si="5"/>
        <v>105.86081133019272</v>
      </c>
      <c r="AI43" s="36">
        <f t="shared" si="6"/>
        <v>179.87460994552612</v>
      </c>
      <c r="AJ43" s="36">
        <f t="shared" si="7"/>
        <v>252.69921000499664</v>
      </c>
      <c r="AK43" s="36">
        <f t="shared" si="8"/>
        <v>286.10474448704838</v>
      </c>
      <c r="AL43" s="36">
        <f t="shared" si="9"/>
        <v>468.65536859653662</v>
      </c>
      <c r="AM43" s="36">
        <f t="shared" si="10"/>
        <v>694.30916255602494</v>
      </c>
      <c r="AN43" s="36">
        <f t="shared" si="11"/>
        <v>819.77271472055054</v>
      </c>
      <c r="AO43" s="36">
        <f t="shared" si="12"/>
        <v>1137.2677415620869</v>
      </c>
      <c r="AP43" s="38">
        <f t="shared" si="13"/>
        <v>1602.6022075956462</v>
      </c>
    </row>
    <row r="44" spans="1:42" x14ac:dyDescent="0.25">
      <c r="A44" s="14">
        <v>42</v>
      </c>
      <c r="B44" s="14" t="s">
        <v>395</v>
      </c>
      <c r="C44" s="14" t="s">
        <v>406</v>
      </c>
      <c r="D44" s="36">
        <v>307.02648661649698</v>
      </c>
      <c r="E44" s="36"/>
      <c r="F44" s="36">
        <v>15.270633481083699</v>
      </c>
      <c r="G44" s="36">
        <v>3.5148032195841501</v>
      </c>
      <c r="H44" s="36"/>
      <c r="I44" s="36">
        <v>11.5337764713152</v>
      </c>
      <c r="J44" s="36">
        <v>1046.61882741671</v>
      </c>
      <c r="K44" s="36">
        <v>485136.39155194903</v>
      </c>
      <c r="L44" s="36">
        <v>5.7649360677138697</v>
      </c>
      <c r="M44" s="36">
        <v>9.6927503301608002</v>
      </c>
      <c r="N44" s="36">
        <v>79.716082514841801</v>
      </c>
      <c r="O44" s="36">
        <v>7.6454917646082698</v>
      </c>
      <c r="P44" s="36">
        <v>67.369320279696197</v>
      </c>
      <c r="Q44" s="36">
        <v>43.496243878480101</v>
      </c>
      <c r="R44" s="36">
        <v>15.1848002377273</v>
      </c>
      <c r="S44" s="36">
        <v>68.557734941984293</v>
      </c>
      <c r="T44" s="36">
        <v>14.1950889628502</v>
      </c>
      <c r="U44" s="36">
        <v>117.952035671525</v>
      </c>
      <c r="V44" s="36">
        <v>33.242209768614998</v>
      </c>
      <c r="W44" s="36">
        <v>140.844924057729</v>
      </c>
      <c r="X44" s="36">
        <v>22.0874058415849</v>
      </c>
      <c r="Y44" s="36">
        <v>196.468668401987</v>
      </c>
      <c r="Z44" s="36">
        <v>42.018916595466798</v>
      </c>
      <c r="AA44" s="36">
        <v>9494.9587135413403</v>
      </c>
      <c r="AB44" s="36">
        <v>0.14079384479489501</v>
      </c>
      <c r="AC44" s="37">
        <f t="shared" si="0"/>
        <v>40.897680717978062</v>
      </c>
      <c r="AD44" s="36">
        <f t="shared" si="1"/>
        <v>130.04254896385285</v>
      </c>
      <c r="AE44" s="36">
        <f t="shared" si="2"/>
        <v>82.386764704830497</v>
      </c>
      <c r="AF44" s="36">
        <f t="shared" si="3"/>
        <v>147.41645575425864</v>
      </c>
      <c r="AG44" s="36">
        <f t="shared" si="4"/>
        <v>293.89353971946014</v>
      </c>
      <c r="AH44" s="36">
        <f t="shared" si="5"/>
        <v>269.71225999515627</v>
      </c>
      <c r="AI44" s="36">
        <f t="shared" si="6"/>
        <v>344.51123086424263</v>
      </c>
      <c r="AJ44" s="36">
        <f t="shared" si="7"/>
        <v>393.21576074377282</v>
      </c>
      <c r="AK44" s="36">
        <f t="shared" si="8"/>
        <v>479.47981980294713</v>
      </c>
      <c r="AL44" s="36">
        <f t="shared" si="9"/>
        <v>608.83168074386435</v>
      </c>
      <c r="AM44" s="36">
        <f t="shared" si="10"/>
        <v>880.28077536080627</v>
      </c>
      <c r="AN44" s="36">
        <f t="shared" si="11"/>
        <v>894.22695714918621</v>
      </c>
      <c r="AO44" s="36">
        <f t="shared" si="12"/>
        <v>1220.3022882110993</v>
      </c>
      <c r="AP44" s="38">
        <f t="shared" si="13"/>
        <v>1708.08604046613</v>
      </c>
    </row>
    <row r="45" spans="1:42" x14ac:dyDescent="0.25">
      <c r="A45" s="14">
        <v>43</v>
      </c>
      <c r="B45" s="14" t="s">
        <v>395</v>
      </c>
      <c r="C45" s="14" t="s">
        <v>406</v>
      </c>
      <c r="D45" s="36">
        <v>145.217861004724</v>
      </c>
      <c r="E45" s="36"/>
      <c r="F45" s="36">
        <v>14.702309138024001</v>
      </c>
      <c r="G45" s="36">
        <v>4.3240435934727603</v>
      </c>
      <c r="H45" s="36"/>
      <c r="I45" s="36">
        <v>0.97546791096783303</v>
      </c>
      <c r="J45" s="36">
        <v>500.13573906774099</v>
      </c>
      <c r="K45" s="36">
        <v>445461.04868142301</v>
      </c>
      <c r="L45" s="36">
        <v>1.38007575119246</v>
      </c>
      <c r="M45" s="36">
        <v>2.4012569884279098</v>
      </c>
      <c r="N45" s="36">
        <v>23.024994509048099</v>
      </c>
      <c r="O45" s="36">
        <v>1.4243001737318299</v>
      </c>
      <c r="P45" s="36">
        <v>11.561184146064701</v>
      </c>
      <c r="Q45" s="36">
        <v>3.6376739906799398</v>
      </c>
      <c r="R45" s="36">
        <v>2.49145717866823</v>
      </c>
      <c r="S45" s="36">
        <v>9.7553359762880696</v>
      </c>
      <c r="T45" s="36">
        <v>3.44461318233272</v>
      </c>
      <c r="U45" s="36">
        <v>41.779199647389397</v>
      </c>
      <c r="V45" s="36">
        <v>12.2231678473483</v>
      </c>
      <c r="W45" s="36">
        <v>64.918860597648603</v>
      </c>
      <c r="X45" s="36">
        <v>17.662080029717899</v>
      </c>
      <c r="Y45" s="36">
        <v>169.07677710177501</v>
      </c>
      <c r="Z45" s="36">
        <v>36.376859363538898</v>
      </c>
      <c r="AA45" s="36">
        <v>9301.7034087043994</v>
      </c>
      <c r="AB45" s="36">
        <v>0.12858267003585599</v>
      </c>
      <c r="AC45" s="37">
        <f t="shared" si="0"/>
        <v>10.131886027121983</v>
      </c>
      <c r="AD45" s="36">
        <f t="shared" si="1"/>
        <v>37.561165593879444</v>
      </c>
      <c r="AE45" s="36">
        <f t="shared" si="2"/>
        <v>15.348062216937823</v>
      </c>
      <c r="AF45" s="36">
        <f t="shared" si="3"/>
        <v>25.297995943248797</v>
      </c>
      <c r="AG45" s="36">
        <f t="shared" si="4"/>
        <v>24.578878315404999</v>
      </c>
      <c r="AH45" s="36">
        <f t="shared" si="5"/>
        <v>44.253235855563588</v>
      </c>
      <c r="AI45" s="36">
        <f t="shared" si="6"/>
        <v>49.021788825568187</v>
      </c>
      <c r="AJ45" s="36">
        <f t="shared" si="7"/>
        <v>95.418647710047651</v>
      </c>
      <c r="AK45" s="36">
        <f t="shared" si="8"/>
        <v>169.83414490808698</v>
      </c>
      <c r="AL45" s="36">
        <f t="shared" si="9"/>
        <v>223.86754299172711</v>
      </c>
      <c r="AM45" s="36">
        <f t="shared" si="10"/>
        <v>405.74287873530375</v>
      </c>
      <c r="AN45" s="36">
        <f t="shared" si="11"/>
        <v>715.06396881448984</v>
      </c>
      <c r="AO45" s="36">
        <f t="shared" si="12"/>
        <v>1050.1663174023292</v>
      </c>
      <c r="AP45" s="38">
        <f t="shared" si="13"/>
        <v>1478.7341204690608</v>
      </c>
    </row>
    <row r="46" spans="1:42" x14ac:dyDescent="0.25">
      <c r="A46" s="14">
        <v>44</v>
      </c>
      <c r="B46" s="14" t="s">
        <v>395</v>
      </c>
      <c r="C46" s="14" t="s">
        <v>406</v>
      </c>
      <c r="D46" s="36">
        <v>959.36866925967399</v>
      </c>
      <c r="E46" s="36"/>
      <c r="F46" s="36">
        <v>11.768855543070099</v>
      </c>
      <c r="G46" s="36">
        <v>-2.28628282272392</v>
      </c>
      <c r="H46" s="36"/>
      <c r="I46" s="36">
        <v>0.44788159625560098</v>
      </c>
      <c r="J46" s="36">
        <v>421.08750457694902</v>
      </c>
      <c r="K46" s="36">
        <v>445208.66866902099</v>
      </c>
      <c r="L46" s="36">
        <v>0.843342212309655</v>
      </c>
      <c r="M46" s="36">
        <v>1.86009550317464</v>
      </c>
      <c r="N46" s="36">
        <v>21.745119858717501</v>
      </c>
      <c r="O46" s="36">
        <v>1.5403831878118699</v>
      </c>
      <c r="P46" s="36">
        <v>10.892332188767099</v>
      </c>
      <c r="Q46" s="36">
        <v>7.3044158721854</v>
      </c>
      <c r="R46" s="36">
        <v>3.4421642364654099</v>
      </c>
      <c r="S46" s="36">
        <v>13.158453267913099</v>
      </c>
      <c r="T46" s="36">
        <v>3.0876430703422701</v>
      </c>
      <c r="U46" s="36">
        <v>36.110447846611997</v>
      </c>
      <c r="V46" s="36">
        <v>12.377985877829</v>
      </c>
      <c r="W46" s="36">
        <v>59.776803998726599</v>
      </c>
      <c r="X46" s="36">
        <v>15.2258034169502</v>
      </c>
      <c r="Y46" s="36">
        <v>142.28017632457201</v>
      </c>
      <c r="Z46" s="36">
        <v>36.992549667218299</v>
      </c>
      <c r="AA46" s="36">
        <v>9063.3090740471198</v>
      </c>
      <c r="AB46" s="36">
        <v>-5.7497123071110004E-3</v>
      </c>
      <c r="AC46" s="37">
        <f t="shared" si="0"/>
        <v>7.8485042328043884</v>
      </c>
      <c r="AD46" s="36">
        <f t="shared" si="1"/>
        <v>35.473278725477165</v>
      </c>
      <c r="AE46" s="36">
        <f t="shared" si="2"/>
        <v>16.598956765214115</v>
      </c>
      <c r="AF46" s="36">
        <f t="shared" si="3"/>
        <v>23.834424920715751</v>
      </c>
      <c r="AG46" s="36">
        <f t="shared" si="4"/>
        <v>49.354161298550004</v>
      </c>
      <c r="AH46" s="36">
        <f t="shared" si="5"/>
        <v>61.139684484287919</v>
      </c>
      <c r="AI46" s="36">
        <f t="shared" si="6"/>
        <v>66.122880743281897</v>
      </c>
      <c r="AJ46" s="36">
        <f t="shared" si="7"/>
        <v>85.530278956849585</v>
      </c>
      <c r="AK46" s="36">
        <f t="shared" si="8"/>
        <v>146.79043840086177</v>
      </c>
      <c r="AL46" s="36">
        <f t="shared" si="9"/>
        <v>226.70303805547616</v>
      </c>
      <c r="AM46" s="36">
        <f t="shared" si="10"/>
        <v>373.60502499204125</v>
      </c>
      <c r="AN46" s="36">
        <f t="shared" si="11"/>
        <v>616.4292881356356</v>
      </c>
      <c r="AO46" s="36">
        <f t="shared" si="12"/>
        <v>883.72780325821122</v>
      </c>
      <c r="AP46" s="38">
        <f t="shared" si="13"/>
        <v>1503.7621815942398</v>
      </c>
    </row>
    <row r="47" spans="1:42" x14ac:dyDescent="0.25">
      <c r="A47" s="14">
        <v>45</v>
      </c>
      <c r="B47" s="14" t="s">
        <v>395</v>
      </c>
      <c r="C47" s="14" t="s">
        <v>406</v>
      </c>
      <c r="D47" s="36">
        <v>607.03874716919404</v>
      </c>
      <c r="E47" s="36"/>
      <c r="F47" s="36">
        <v>3.1847074055118001</v>
      </c>
      <c r="G47" s="36">
        <v>1.9486626578759101</v>
      </c>
      <c r="H47" s="36"/>
      <c r="I47" s="36">
        <v>0.73589767595452404</v>
      </c>
      <c r="J47" s="36">
        <v>418.31342621239799</v>
      </c>
      <c r="K47" s="36">
        <v>537829.26497839298</v>
      </c>
      <c r="L47" s="36">
        <v>0.83126208788640099</v>
      </c>
      <c r="M47" s="36">
        <v>0.39527063710030003</v>
      </c>
      <c r="N47" s="36">
        <v>12.798699333941199</v>
      </c>
      <c r="O47" s="36">
        <v>0.60589400419269801</v>
      </c>
      <c r="P47" s="36">
        <v>5.4697926569318396</v>
      </c>
      <c r="Q47" s="36">
        <v>4.4067769045275096</v>
      </c>
      <c r="R47" s="36">
        <v>2.66547764405406</v>
      </c>
      <c r="S47" s="36">
        <v>12.888419133896299</v>
      </c>
      <c r="T47" s="36">
        <v>2.9713424539731501</v>
      </c>
      <c r="U47" s="36">
        <v>30.828712184469602</v>
      </c>
      <c r="V47" s="36">
        <v>11.9828290355275</v>
      </c>
      <c r="W47" s="36">
        <v>54.118870070263696</v>
      </c>
      <c r="X47" s="36">
        <v>11.5685309277511</v>
      </c>
      <c r="Y47" s="36">
        <v>121.495306082645</v>
      </c>
      <c r="Z47" s="36">
        <v>30.141629536986699</v>
      </c>
      <c r="AA47" s="36">
        <v>11682.9893001482</v>
      </c>
      <c r="AB47" s="36">
        <v>-7.4213919405209999E-3</v>
      </c>
      <c r="AC47" s="37">
        <f t="shared" si="0"/>
        <v>1.6678085953599158</v>
      </c>
      <c r="AD47" s="36">
        <f t="shared" si="1"/>
        <v>20.878791735630017</v>
      </c>
      <c r="AE47" s="36">
        <f t="shared" si="2"/>
        <v>6.5290302175937294</v>
      </c>
      <c r="AF47" s="36">
        <f t="shared" si="3"/>
        <v>11.968911721951509</v>
      </c>
      <c r="AG47" s="36">
        <f t="shared" si="4"/>
        <v>29.775519625185876</v>
      </c>
      <c r="AH47" s="36">
        <f t="shared" si="5"/>
        <v>47.34418550717691</v>
      </c>
      <c r="AI47" s="36">
        <f t="shared" si="6"/>
        <v>64.765925295961296</v>
      </c>
      <c r="AJ47" s="36">
        <f t="shared" si="7"/>
        <v>82.308655234713299</v>
      </c>
      <c r="AK47" s="36">
        <f t="shared" si="8"/>
        <v>125.31996822955122</v>
      </c>
      <c r="AL47" s="36">
        <f t="shared" si="9"/>
        <v>219.46573325141941</v>
      </c>
      <c r="AM47" s="36">
        <f t="shared" si="10"/>
        <v>338.24293793914808</v>
      </c>
      <c r="AN47" s="36">
        <f t="shared" si="11"/>
        <v>468.36157602231174</v>
      </c>
      <c r="AO47" s="36">
        <f t="shared" si="12"/>
        <v>754.62923032698757</v>
      </c>
      <c r="AP47" s="38">
        <f t="shared" si="13"/>
        <v>1225.2694933734431</v>
      </c>
    </row>
    <row r="48" spans="1:42" x14ac:dyDescent="0.25">
      <c r="A48" s="14">
        <v>46</v>
      </c>
      <c r="B48" s="14" t="s">
        <v>395</v>
      </c>
      <c r="C48" s="14" t="s">
        <v>406</v>
      </c>
      <c r="D48" s="36">
        <v>-61.993962598629402</v>
      </c>
      <c r="E48" s="36"/>
      <c r="F48" s="36">
        <v>0.43591346927531299</v>
      </c>
      <c r="G48" s="36">
        <v>1.0142177377257899</v>
      </c>
      <c r="H48" s="36"/>
      <c r="I48" s="36">
        <v>0.305569216971813</v>
      </c>
      <c r="J48" s="36">
        <v>494.74416213773202</v>
      </c>
      <c r="K48" s="36">
        <v>467728.425729423</v>
      </c>
      <c r="L48" s="36">
        <v>1.2490007809333601</v>
      </c>
      <c r="M48" s="36">
        <v>-1.5299789144759999E-3</v>
      </c>
      <c r="N48" s="36">
        <v>9.5505157050602794</v>
      </c>
      <c r="O48" s="36">
        <v>7.3944442324699999E-3</v>
      </c>
      <c r="P48" s="36">
        <v>1.2688531467542301</v>
      </c>
      <c r="Q48" s="36">
        <v>2.2830244247501899</v>
      </c>
      <c r="R48" s="36">
        <v>1.46209950057292</v>
      </c>
      <c r="S48" s="36">
        <v>9.9068965061456193</v>
      </c>
      <c r="T48" s="36">
        <v>3.4373243843519599</v>
      </c>
      <c r="U48" s="36">
        <v>32.930756791736897</v>
      </c>
      <c r="V48" s="36">
        <v>12.8892127288496</v>
      </c>
      <c r="W48" s="36">
        <v>64.689010273436097</v>
      </c>
      <c r="X48" s="36">
        <v>12.971874309983001</v>
      </c>
      <c r="Y48" s="36">
        <v>149.603859303083</v>
      </c>
      <c r="Z48" s="36">
        <v>32.953392797891397</v>
      </c>
      <c r="AA48" s="36">
        <v>9470.1416881860005</v>
      </c>
      <c r="AB48" s="36">
        <v>0.12999335789532601</v>
      </c>
      <c r="AC48" s="37">
        <v>0</v>
      </c>
      <c r="AD48" s="36">
        <f t="shared" si="1"/>
        <v>15.579960367145643</v>
      </c>
      <c r="AE48" s="36">
        <f t="shared" si="2"/>
        <v>7.968151112575432E-2</v>
      </c>
      <c r="AF48" s="36">
        <f t="shared" si="3"/>
        <v>2.7764839097466743</v>
      </c>
      <c r="AG48" s="36">
        <f t="shared" si="4"/>
        <v>15.425840707771554</v>
      </c>
      <c r="AH48" s="36">
        <f t="shared" si="5"/>
        <v>25.969795747298758</v>
      </c>
      <c r="AI48" s="36">
        <f t="shared" si="6"/>
        <v>49.783399528369941</v>
      </c>
      <c r="AJ48" s="36">
        <f t="shared" si="7"/>
        <v>95.216741948807751</v>
      </c>
      <c r="AK48" s="36">
        <f t="shared" si="8"/>
        <v>133.86486500706056</v>
      </c>
      <c r="AL48" s="36">
        <f t="shared" si="9"/>
        <v>236.0661671950476</v>
      </c>
      <c r="AM48" s="36">
        <f t="shared" si="10"/>
        <v>404.30631420897561</v>
      </c>
      <c r="AN48" s="36">
        <f t="shared" si="11"/>
        <v>525.177097570162</v>
      </c>
      <c r="AO48" s="36">
        <f t="shared" si="12"/>
        <v>929.21651741045343</v>
      </c>
      <c r="AP48" s="38">
        <f t="shared" si="13"/>
        <v>1339.5688129224145</v>
      </c>
    </row>
    <row r="49" spans="1:42" x14ac:dyDescent="0.25">
      <c r="A49" s="14">
        <v>47</v>
      </c>
      <c r="B49" s="14" t="s">
        <v>395</v>
      </c>
      <c r="C49" s="14" t="s">
        <v>406</v>
      </c>
      <c r="D49" s="36">
        <v>1939.6127331667201</v>
      </c>
      <c r="E49" s="36"/>
      <c r="F49" s="36">
        <v>9.6886593996329609</v>
      </c>
      <c r="G49" s="36">
        <v>-1.0989129417845001</v>
      </c>
      <c r="H49" s="36"/>
      <c r="I49" s="36">
        <v>-4.2403421293820999E-2</v>
      </c>
      <c r="J49" s="36">
        <v>395.13483878165198</v>
      </c>
      <c r="K49" s="36">
        <v>365866.31707603898</v>
      </c>
      <c r="L49" s="36">
        <v>1.36346523069763</v>
      </c>
      <c r="M49" s="36">
        <v>0.22125889841667301</v>
      </c>
      <c r="N49" s="36">
        <v>15.6359968771703</v>
      </c>
      <c r="O49" s="36">
        <v>0.46946790533274102</v>
      </c>
      <c r="P49" s="36">
        <v>3.6931975971802098</v>
      </c>
      <c r="Q49" s="36">
        <v>-1.6468563099020998E-2</v>
      </c>
      <c r="R49" s="36">
        <v>1.16944501565082</v>
      </c>
      <c r="S49" s="36">
        <v>10.27323463123</v>
      </c>
      <c r="T49" s="36">
        <v>2.6269169394286398</v>
      </c>
      <c r="U49" s="36">
        <v>35.042471019572503</v>
      </c>
      <c r="V49" s="36">
        <v>9.6880679895465498</v>
      </c>
      <c r="W49" s="36">
        <v>53.646087702520397</v>
      </c>
      <c r="X49" s="36">
        <v>13.313946258565201</v>
      </c>
      <c r="Y49" s="36">
        <v>133.35463001934801</v>
      </c>
      <c r="Z49" s="36">
        <v>25.402252561372599</v>
      </c>
      <c r="AA49" s="36">
        <v>7467.2666075057296</v>
      </c>
      <c r="AB49" s="36">
        <v>0.65649234984931404</v>
      </c>
      <c r="AC49" s="37">
        <f t="shared" si="0"/>
        <v>0.93358184985937986</v>
      </c>
      <c r="AD49" s="36">
        <f t="shared" si="1"/>
        <v>25.50733585182757</v>
      </c>
      <c r="AE49" s="36">
        <f t="shared" si="2"/>
        <v>5.0589213936717785</v>
      </c>
      <c r="AF49" s="36">
        <f t="shared" si="3"/>
        <v>8.0813951798254049</v>
      </c>
      <c r="AG49" s="36">
        <v>0</v>
      </c>
      <c r="AH49" s="36">
        <f t="shared" si="5"/>
        <v>20.77166990498792</v>
      </c>
      <c r="AI49" s="36">
        <f t="shared" si="6"/>
        <v>51.624294629296479</v>
      </c>
      <c r="AJ49" s="36">
        <f t="shared" si="7"/>
        <v>72.767782255640995</v>
      </c>
      <c r="AK49" s="36">
        <f t="shared" si="8"/>
        <v>142.44906918525407</v>
      </c>
      <c r="AL49" s="36">
        <f t="shared" si="9"/>
        <v>177.43714266568773</v>
      </c>
      <c r="AM49" s="36">
        <f t="shared" si="10"/>
        <v>335.28804814075249</v>
      </c>
      <c r="AN49" s="36">
        <f t="shared" si="11"/>
        <v>539.02616431438059</v>
      </c>
      <c r="AO49" s="36">
        <f t="shared" si="12"/>
        <v>828.28962744936644</v>
      </c>
      <c r="AP49" s="38">
        <f t="shared" si="13"/>
        <v>1032.6118927387236</v>
      </c>
    </row>
    <row r="50" spans="1:42" x14ac:dyDescent="0.25">
      <c r="A50" s="14">
        <v>48</v>
      </c>
      <c r="B50" s="14" t="s">
        <v>395</v>
      </c>
      <c r="C50" s="14" t="s">
        <v>406</v>
      </c>
      <c r="D50" s="36">
        <v>1781.2240091020701</v>
      </c>
      <c r="E50" s="36"/>
      <c r="F50" s="36">
        <v>26.370559849272201</v>
      </c>
      <c r="G50" s="36">
        <v>-1.1219086965452401</v>
      </c>
      <c r="H50" s="36"/>
      <c r="I50" s="36">
        <v>5.7982977063493504</v>
      </c>
      <c r="J50" s="36">
        <v>374.65994115552002</v>
      </c>
      <c r="K50" s="36">
        <v>434737.26089812297</v>
      </c>
      <c r="L50" s="36">
        <v>1.0440962770809901</v>
      </c>
      <c r="M50" s="36">
        <v>6.5911656236210994E-2</v>
      </c>
      <c r="N50" s="36">
        <v>42.1313739242268</v>
      </c>
      <c r="O50" s="36">
        <v>0.57122457708311902</v>
      </c>
      <c r="P50" s="36">
        <v>8.1736073504023707</v>
      </c>
      <c r="Q50" s="36">
        <v>16.452381580120601</v>
      </c>
      <c r="R50" s="36">
        <v>7.0168607046825899</v>
      </c>
      <c r="S50" s="36">
        <v>40.945182712199397</v>
      </c>
      <c r="T50" s="36">
        <v>7.1849392089545603</v>
      </c>
      <c r="U50" s="36">
        <v>51.915908837681599</v>
      </c>
      <c r="V50" s="36">
        <v>11.3529482571361</v>
      </c>
      <c r="W50" s="36">
        <v>35.598468877919501</v>
      </c>
      <c r="X50" s="36">
        <v>6.0055039322202903</v>
      </c>
      <c r="Y50" s="36">
        <v>47.301532836199897</v>
      </c>
      <c r="Z50" s="36">
        <v>8.3963888602597603</v>
      </c>
      <c r="AA50" s="36">
        <v>6702.2449860315601</v>
      </c>
      <c r="AB50" s="36">
        <v>9.9516479613639006E-2</v>
      </c>
      <c r="AC50" s="37">
        <f t="shared" si="0"/>
        <v>0.27810825416122786</v>
      </c>
      <c r="AD50" s="36">
        <f t="shared" si="1"/>
        <v>68.729810643110611</v>
      </c>
      <c r="AE50" s="36">
        <f t="shared" si="2"/>
        <v>6.1554372530508523</v>
      </c>
      <c r="AF50" s="36">
        <f t="shared" si="3"/>
        <v>17.885355252521599</v>
      </c>
      <c r="AG50" s="36">
        <f t="shared" si="4"/>
        <v>111.16474040622029</v>
      </c>
      <c r="AH50" s="36">
        <f t="shared" si="5"/>
        <v>124.63340505652913</v>
      </c>
      <c r="AI50" s="36">
        <f t="shared" si="6"/>
        <v>205.75468699597687</v>
      </c>
      <c r="AJ50" s="36">
        <f t="shared" si="7"/>
        <v>199.02878695164986</v>
      </c>
      <c r="AK50" s="36">
        <f t="shared" si="8"/>
        <v>211.04027982797399</v>
      </c>
      <c r="AL50" s="36">
        <f t="shared" si="9"/>
        <v>207.92945525890292</v>
      </c>
      <c r="AM50" s="36">
        <f t="shared" si="10"/>
        <v>222.49043048699687</v>
      </c>
      <c r="AN50" s="36">
        <f t="shared" si="11"/>
        <v>243.13781102106438</v>
      </c>
      <c r="AO50" s="36">
        <f t="shared" si="12"/>
        <v>293.79834059751488</v>
      </c>
      <c r="AP50" s="38">
        <f t="shared" si="13"/>
        <v>341.31662033576259</v>
      </c>
    </row>
    <row r="51" spans="1:42" x14ac:dyDescent="0.25">
      <c r="A51" s="14">
        <v>49</v>
      </c>
      <c r="B51" s="14" t="s">
        <v>395</v>
      </c>
      <c r="C51" s="14" t="s">
        <v>406</v>
      </c>
      <c r="D51" s="36">
        <v>312.13678306589202</v>
      </c>
      <c r="E51" s="36"/>
      <c r="F51" s="36">
        <v>30.690085810896701</v>
      </c>
      <c r="G51" s="36">
        <v>0.36424567174421202</v>
      </c>
      <c r="H51" s="36"/>
      <c r="I51" s="36">
        <v>0.53702276460143605</v>
      </c>
      <c r="J51" s="36">
        <v>517.31190275313202</v>
      </c>
      <c r="K51" s="36">
        <v>547367.54992769298</v>
      </c>
      <c r="L51" s="36">
        <v>1.3971629732691699</v>
      </c>
      <c r="M51" s="36">
        <v>1.02652666457797</v>
      </c>
      <c r="N51" s="36">
        <v>36.264491225088904</v>
      </c>
      <c r="O51" s="36">
        <v>1.3680769557102299</v>
      </c>
      <c r="P51" s="36">
        <v>15.049222981860201</v>
      </c>
      <c r="Q51" s="36">
        <v>18.5404929893086</v>
      </c>
      <c r="R51" s="36">
        <v>12.4556767493295</v>
      </c>
      <c r="S51" s="36">
        <v>70.425560995085405</v>
      </c>
      <c r="T51" s="36">
        <v>11.4754821560037</v>
      </c>
      <c r="U51" s="36">
        <v>78.299953633677802</v>
      </c>
      <c r="V51" s="36">
        <v>15.0668376442922</v>
      </c>
      <c r="W51" s="36">
        <v>39.723985270883901</v>
      </c>
      <c r="X51" s="36">
        <v>5.5911195389944996</v>
      </c>
      <c r="Y51" s="36">
        <v>45.9411350921497</v>
      </c>
      <c r="Z51" s="36">
        <v>10.037169559891501</v>
      </c>
      <c r="AA51" s="36">
        <v>8449.9974497332405</v>
      </c>
      <c r="AB51" s="36">
        <v>0.10300772258477001</v>
      </c>
      <c r="AC51" s="37">
        <f t="shared" si="0"/>
        <v>4.3313361374597896</v>
      </c>
      <c r="AD51" s="36">
        <f t="shared" si="1"/>
        <v>59.159039518905224</v>
      </c>
      <c r="AE51" s="36">
        <f t="shared" si="2"/>
        <v>14.742208574463685</v>
      </c>
      <c r="AF51" s="36">
        <f t="shared" si="3"/>
        <v>32.93046604345777</v>
      </c>
      <c r="AG51" s="36">
        <f t="shared" si="4"/>
        <v>125.27360127911217</v>
      </c>
      <c r="AH51" s="36">
        <f t="shared" si="5"/>
        <v>221.23759767903195</v>
      </c>
      <c r="AI51" s="36">
        <f t="shared" si="6"/>
        <v>353.89729143258995</v>
      </c>
      <c r="AJ51" s="36">
        <f t="shared" si="7"/>
        <v>317.88039213306649</v>
      </c>
      <c r="AK51" s="36">
        <f t="shared" si="8"/>
        <v>318.29249444584474</v>
      </c>
      <c r="AL51" s="36">
        <f t="shared" si="9"/>
        <v>275.94940740461902</v>
      </c>
      <c r="AM51" s="36">
        <f t="shared" si="10"/>
        <v>248.27490794302437</v>
      </c>
      <c r="AN51" s="36">
        <f t="shared" si="11"/>
        <v>226.36111493904858</v>
      </c>
      <c r="AO51" s="36">
        <f t="shared" si="12"/>
        <v>285.34866516863167</v>
      </c>
      <c r="AP51" s="38">
        <f t="shared" si="13"/>
        <v>408.0150227598171</v>
      </c>
    </row>
    <row r="52" spans="1:42" x14ac:dyDescent="0.25">
      <c r="A52" s="14">
        <v>50</v>
      </c>
      <c r="B52" s="14" t="s">
        <v>395</v>
      </c>
      <c r="C52" s="14" t="s">
        <v>406</v>
      </c>
      <c r="D52" s="36">
        <v>204.45272093373899</v>
      </c>
      <c r="E52" s="36"/>
      <c r="F52" s="36">
        <v>4.9419739651675902</v>
      </c>
      <c r="G52" s="36">
        <v>0.56479253935285301</v>
      </c>
      <c r="H52" s="36"/>
      <c r="I52" s="36">
        <v>-0.188664710689287</v>
      </c>
      <c r="J52" s="36">
        <v>503.55980083296902</v>
      </c>
      <c r="K52" s="36">
        <v>386313.08055463998</v>
      </c>
      <c r="L52" s="36">
        <v>0.66237591674138496</v>
      </c>
      <c r="M52" s="36">
        <v>0.67655046825520804</v>
      </c>
      <c r="N52" s="36">
        <v>48.874657160340298</v>
      </c>
      <c r="O52" s="36">
        <v>0.78206674885567296</v>
      </c>
      <c r="P52" s="36">
        <v>13.6189006199118</v>
      </c>
      <c r="Q52" s="36">
        <v>9.9301673946609696</v>
      </c>
      <c r="R52" s="36">
        <v>2.4483434244766502</v>
      </c>
      <c r="S52" s="36">
        <v>21.046121273569199</v>
      </c>
      <c r="T52" s="36">
        <v>5.40419682228453</v>
      </c>
      <c r="U52" s="36">
        <v>45.761980970934701</v>
      </c>
      <c r="V52" s="36">
        <v>16.6739948254274</v>
      </c>
      <c r="W52" s="36">
        <v>67.856964387976205</v>
      </c>
      <c r="X52" s="36">
        <v>15.1126239924263</v>
      </c>
      <c r="Y52" s="36">
        <v>124.27371167706001</v>
      </c>
      <c r="Z52" s="36">
        <v>27.335356969741799</v>
      </c>
      <c r="AA52" s="36">
        <v>6649.9741425430902</v>
      </c>
      <c r="AB52" s="36">
        <v>0.35333919994222901</v>
      </c>
      <c r="AC52" s="37">
        <f t="shared" si="0"/>
        <v>2.8546433259713422</v>
      </c>
      <c r="AD52" s="36">
        <f t="shared" si="1"/>
        <v>79.730272692235403</v>
      </c>
      <c r="AE52" s="36">
        <f t="shared" si="2"/>
        <v>8.4274434143930286</v>
      </c>
      <c r="AF52" s="36">
        <f t="shared" si="3"/>
        <v>29.800657811623193</v>
      </c>
      <c r="AG52" s="36">
        <f t="shared" si="4"/>
        <v>67.095725639601156</v>
      </c>
      <c r="AH52" s="36">
        <f t="shared" si="5"/>
        <v>43.487449813084368</v>
      </c>
      <c r="AI52" s="36">
        <f t="shared" si="6"/>
        <v>105.75940338476984</v>
      </c>
      <c r="AJ52" s="36">
        <f t="shared" si="7"/>
        <v>149.70074299957147</v>
      </c>
      <c r="AK52" s="36">
        <f t="shared" si="8"/>
        <v>186.02431288997846</v>
      </c>
      <c r="AL52" s="36">
        <f t="shared" si="9"/>
        <v>305.38452061222341</v>
      </c>
      <c r="AM52" s="36">
        <f t="shared" si="10"/>
        <v>424.10602742485128</v>
      </c>
      <c r="AN52" s="36">
        <f t="shared" si="11"/>
        <v>611.84712519944537</v>
      </c>
      <c r="AO52" s="36">
        <f t="shared" si="12"/>
        <v>771.88640793204968</v>
      </c>
      <c r="AP52" s="38">
        <f t="shared" si="13"/>
        <v>1111.1933727537316</v>
      </c>
    </row>
    <row r="53" spans="1:42" x14ac:dyDescent="0.25">
      <c r="A53" s="14">
        <v>51</v>
      </c>
      <c r="B53" s="14" t="s">
        <v>395</v>
      </c>
      <c r="C53" s="14" t="s">
        <v>406</v>
      </c>
      <c r="D53" s="36">
        <v>224.11927488867099</v>
      </c>
      <c r="E53" s="36"/>
      <c r="F53" s="36">
        <v>21.775300664770299</v>
      </c>
      <c r="G53" s="36">
        <v>-2.78068000721944</v>
      </c>
      <c r="H53" s="36"/>
      <c r="I53" s="36">
        <v>2.0137971979992</v>
      </c>
      <c r="J53" s="36">
        <v>371.55497040578598</v>
      </c>
      <c r="K53" s="36">
        <v>503879.73747116001</v>
      </c>
      <c r="L53" s="36">
        <v>0.607630973079892</v>
      </c>
      <c r="M53" s="36">
        <v>0.94225453412845295</v>
      </c>
      <c r="N53" s="36">
        <v>38.470370652859799</v>
      </c>
      <c r="O53" s="36">
        <v>1.3894108795972799</v>
      </c>
      <c r="P53" s="36">
        <v>11.2326201098673</v>
      </c>
      <c r="Q53" s="36">
        <v>7.8678601462600204</v>
      </c>
      <c r="R53" s="36">
        <v>3.5840930795952501</v>
      </c>
      <c r="S53" s="36">
        <v>14.4210291166419</v>
      </c>
      <c r="T53" s="36">
        <v>1.7065962757128299</v>
      </c>
      <c r="U53" s="36">
        <v>27.604489798150301</v>
      </c>
      <c r="V53" s="36">
        <v>8.5478108396278092</v>
      </c>
      <c r="W53" s="36">
        <v>52.172772666228902</v>
      </c>
      <c r="X53" s="36">
        <v>8.5523445444580499</v>
      </c>
      <c r="Y53" s="36">
        <v>129.08155273977201</v>
      </c>
      <c r="Z53" s="36">
        <v>43.483963499683803</v>
      </c>
      <c r="AA53" s="36">
        <v>8831.3070452985594</v>
      </c>
      <c r="AB53" s="36">
        <v>0.83403622628192498</v>
      </c>
      <c r="AC53" s="37">
        <f t="shared" si="0"/>
        <v>3.9757575279681561</v>
      </c>
      <c r="AD53" s="36">
        <f t="shared" si="1"/>
        <v>62.757537769754975</v>
      </c>
      <c r="AE53" s="36">
        <f t="shared" si="2"/>
        <v>14.972099995660345</v>
      </c>
      <c r="AF53" s="36">
        <f t="shared" si="3"/>
        <v>24.579037439534574</v>
      </c>
      <c r="AG53" s="36">
        <f t="shared" si="4"/>
        <v>53.161217204459597</v>
      </c>
      <c r="AH53" s="36">
        <f t="shared" si="5"/>
        <v>63.660623083396978</v>
      </c>
      <c r="AI53" s="36">
        <f t="shared" si="6"/>
        <v>72.467482998200495</v>
      </c>
      <c r="AJ53" s="36">
        <f t="shared" si="7"/>
        <v>47.27413506129723</v>
      </c>
      <c r="AK53" s="36">
        <f t="shared" si="8"/>
        <v>112.21337316321261</v>
      </c>
      <c r="AL53" s="36">
        <f t="shared" si="9"/>
        <v>156.55331208109538</v>
      </c>
      <c r="AM53" s="36">
        <f t="shared" si="10"/>
        <v>326.07982916393064</v>
      </c>
      <c r="AN53" s="36">
        <f t="shared" si="11"/>
        <v>346.24876698210727</v>
      </c>
      <c r="AO53" s="36">
        <f t="shared" si="12"/>
        <v>801.74877478119254</v>
      </c>
      <c r="AP53" s="38">
        <f t="shared" si="13"/>
        <v>1767.6407926700733</v>
      </c>
    </row>
    <row r="54" spans="1:42" x14ac:dyDescent="0.25">
      <c r="A54" s="14">
        <v>52</v>
      </c>
      <c r="B54" s="14" t="s">
        <v>395</v>
      </c>
      <c r="C54" s="14" t="s">
        <v>406</v>
      </c>
      <c r="D54" s="36">
        <v>711.28843433553004</v>
      </c>
      <c r="E54" s="36"/>
      <c r="F54" s="36">
        <v>4.3222792436485298</v>
      </c>
      <c r="G54" s="36">
        <v>-5.1009999633763199</v>
      </c>
      <c r="H54" s="36"/>
      <c r="I54" s="36">
        <v>0.32203820246313403</v>
      </c>
      <c r="J54" s="36">
        <v>486.77857502906102</v>
      </c>
      <c r="K54" s="36">
        <v>453410.97415161802</v>
      </c>
      <c r="L54" s="36">
        <v>0.86263165771338901</v>
      </c>
      <c r="M54" s="36">
        <v>-4.1833571913296001E-2</v>
      </c>
      <c r="N54" s="36">
        <v>10.750095089067401</v>
      </c>
      <c r="O54" s="36">
        <v>9.7401790590734005E-2</v>
      </c>
      <c r="P54" s="36">
        <v>2.08895460593939</v>
      </c>
      <c r="Q54" s="36">
        <v>1.77957470920175</v>
      </c>
      <c r="R54" s="36">
        <v>0.82777983809043498</v>
      </c>
      <c r="S54" s="36">
        <v>22.962754071982701</v>
      </c>
      <c r="T54" s="36">
        <v>2.7060731838039702</v>
      </c>
      <c r="U54" s="36">
        <v>27.356538722960501</v>
      </c>
      <c r="V54" s="36">
        <v>11.5921646821275</v>
      </c>
      <c r="W54" s="36">
        <v>57.394787941610801</v>
      </c>
      <c r="X54" s="36">
        <v>12.813574897155901</v>
      </c>
      <c r="Y54" s="36">
        <v>152.03718483759101</v>
      </c>
      <c r="Z54" s="36">
        <v>33.891664344834801</v>
      </c>
      <c r="AA54" s="36">
        <v>10582.258158914699</v>
      </c>
      <c r="AB54" s="36">
        <v>-4.0222439248769996E-3</v>
      </c>
      <c r="AC54" s="37">
        <v>0</v>
      </c>
      <c r="AD54" s="36">
        <f t="shared" si="1"/>
        <v>17.536859851659706</v>
      </c>
      <c r="AE54" s="36">
        <f t="shared" si="2"/>
        <v>1.049588260676013</v>
      </c>
      <c r="AF54" s="36">
        <f t="shared" si="3"/>
        <v>4.5710166431934134</v>
      </c>
      <c r="AG54" s="36">
        <f t="shared" si="4"/>
        <v>12.024153440552364</v>
      </c>
      <c r="AH54" s="36">
        <f t="shared" si="5"/>
        <v>14.703016662352308</v>
      </c>
      <c r="AI54" s="36">
        <f t="shared" si="6"/>
        <v>115.39072397981256</v>
      </c>
      <c r="AJ54" s="36">
        <f t="shared" si="7"/>
        <v>74.96047600565015</v>
      </c>
      <c r="AK54" s="36">
        <f t="shared" si="8"/>
        <v>111.20544196325407</v>
      </c>
      <c r="AL54" s="36">
        <f t="shared" si="9"/>
        <v>212.31070846387362</v>
      </c>
      <c r="AM54" s="36">
        <f t="shared" si="10"/>
        <v>358.71742463506752</v>
      </c>
      <c r="AN54" s="36">
        <f t="shared" si="11"/>
        <v>518.76821445975304</v>
      </c>
      <c r="AO54" s="36">
        <f t="shared" si="12"/>
        <v>944.33034060615535</v>
      </c>
      <c r="AP54" s="38">
        <f t="shared" si="13"/>
        <v>1377.7099327168619</v>
      </c>
    </row>
    <row r="55" spans="1:42" x14ac:dyDescent="0.25">
      <c r="A55" s="14">
        <v>53</v>
      </c>
      <c r="B55" s="14" t="s">
        <v>395</v>
      </c>
      <c r="C55" s="14" t="s">
        <v>406</v>
      </c>
      <c r="D55" s="36">
        <v>-171.72209950201699</v>
      </c>
      <c r="E55" s="36"/>
      <c r="F55" s="36">
        <v>7.5360912464272696</v>
      </c>
      <c r="G55" s="36">
        <v>3.8483694046790702</v>
      </c>
      <c r="H55" s="36"/>
      <c r="I55" s="36">
        <v>0.471708066098109</v>
      </c>
      <c r="J55" s="36">
        <v>525.95089538089303</v>
      </c>
      <c r="K55" s="36">
        <v>485641.00702605298</v>
      </c>
      <c r="L55" s="36">
        <v>0.66664592404587297</v>
      </c>
      <c r="M55" s="36">
        <v>3.3390700365326001E-2</v>
      </c>
      <c r="N55" s="36">
        <v>2.4319348471055702</v>
      </c>
      <c r="O55" s="36">
        <v>6.4894757118488994E-2</v>
      </c>
      <c r="P55" s="36">
        <v>1.39997120266165</v>
      </c>
      <c r="Q55" s="36">
        <v>1.99838086713951</v>
      </c>
      <c r="R55" s="36">
        <v>1.3417777384387799</v>
      </c>
      <c r="S55" s="36">
        <v>11.8173839980909</v>
      </c>
      <c r="T55" s="36">
        <v>3.4516659886588501</v>
      </c>
      <c r="U55" s="36">
        <v>38.344532091837202</v>
      </c>
      <c r="V55" s="36">
        <v>14.008611790396801</v>
      </c>
      <c r="W55" s="36">
        <v>63.376931481845297</v>
      </c>
      <c r="X55" s="36">
        <v>12.5825176277302</v>
      </c>
      <c r="Y55" s="36">
        <v>102.19778128137099</v>
      </c>
      <c r="Z55" s="36">
        <v>19.307227683638899</v>
      </c>
      <c r="AA55" s="36">
        <v>8239.5038684295796</v>
      </c>
      <c r="AB55" s="36">
        <v>0.38828051681772102</v>
      </c>
      <c r="AC55" s="37">
        <f t="shared" si="0"/>
        <v>0.14088903107732489</v>
      </c>
      <c r="AD55" s="36">
        <f t="shared" si="1"/>
        <v>3.9672672872847801</v>
      </c>
      <c r="AE55" s="36">
        <f t="shared" si="2"/>
        <v>0.69929695170785555</v>
      </c>
      <c r="AF55" s="36">
        <f t="shared" si="3"/>
        <v>3.06339431654628</v>
      </c>
      <c r="AG55" s="36">
        <f t="shared" si="4"/>
        <v>13.502573426618312</v>
      </c>
      <c r="AH55" s="36">
        <f t="shared" si="5"/>
        <v>23.832641890564474</v>
      </c>
      <c r="AI55" s="36">
        <f t="shared" si="6"/>
        <v>59.383839186386432</v>
      </c>
      <c r="AJ55" s="36">
        <f t="shared" si="7"/>
        <v>95.614016306339337</v>
      </c>
      <c r="AK55" s="36">
        <f t="shared" si="8"/>
        <v>155.87208167413496</v>
      </c>
      <c r="AL55" s="36">
        <f t="shared" si="9"/>
        <v>256.5679815090989</v>
      </c>
      <c r="AM55" s="36">
        <f t="shared" si="10"/>
        <v>396.10582176153309</v>
      </c>
      <c r="AN55" s="36">
        <f t="shared" si="11"/>
        <v>509.41366913887447</v>
      </c>
      <c r="AO55" s="36">
        <f t="shared" si="12"/>
        <v>634.76882783460246</v>
      </c>
      <c r="AP55" s="38">
        <f t="shared" si="13"/>
        <v>784.84665380645936</v>
      </c>
    </row>
    <row r="56" spans="1:42" x14ac:dyDescent="0.25">
      <c r="A56" s="14">
        <v>54</v>
      </c>
      <c r="B56" s="14" t="s">
        <v>407</v>
      </c>
      <c r="C56" s="14" t="s">
        <v>271</v>
      </c>
      <c r="D56" s="36">
        <v>176.15119993367401</v>
      </c>
      <c r="E56" s="36">
        <v>-173.171693001845</v>
      </c>
      <c r="F56" s="36">
        <v>3.5306504521903102</v>
      </c>
      <c r="G56" s="36">
        <v>0.11714896109529301</v>
      </c>
      <c r="H56" s="36">
        <v>44.898216471909301</v>
      </c>
      <c r="I56" s="36">
        <v>0.59500336262513798</v>
      </c>
      <c r="J56" s="36">
        <v>656.46377969985895</v>
      </c>
      <c r="K56" s="36">
        <v>401199.11048682302</v>
      </c>
      <c r="L56" s="36">
        <v>1.6713773532377501</v>
      </c>
      <c r="M56" s="36">
        <v>2.7878598637969002E-2</v>
      </c>
      <c r="N56" s="36">
        <v>24.905084347907401</v>
      </c>
      <c r="O56" s="36">
        <v>0.14719041948759401</v>
      </c>
      <c r="P56" s="36">
        <v>2.3851702037504001</v>
      </c>
      <c r="Q56" s="36">
        <v>3.5397647810544499</v>
      </c>
      <c r="R56" s="36">
        <v>1.1834407444121999</v>
      </c>
      <c r="S56" s="36">
        <v>16.186664208179401</v>
      </c>
      <c r="T56" s="36">
        <v>4.5693143275217496</v>
      </c>
      <c r="U56" s="36">
        <v>53.966715058930802</v>
      </c>
      <c r="V56" s="36">
        <v>21.103718079404501</v>
      </c>
      <c r="W56" s="36">
        <v>101.445271055662</v>
      </c>
      <c r="X56" s="36">
        <v>22.676390783038599</v>
      </c>
      <c r="Y56" s="36">
        <v>223.25429900702699</v>
      </c>
      <c r="Z56" s="36">
        <v>53.133986034464002</v>
      </c>
      <c r="AA56" s="36">
        <v>8793.0374895195091</v>
      </c>
      <c r="AB56" s="36">
        <v>0.26299283335982498</v>
      </c>
      <c r="AC56" s="37">
        <f t="shared" si="0"/>
        <v>0.11763121788172574</v>
      </c>
      <c r="AD56" s="36">
        <f t="shared" si="1"/>
        <v>40.628196326113219</v>
      </c>
      <c r="AE56" s="36">
        <f t="shared" si="2"/>
        <v>1.5861036582714874</v>
      </c>
      <c r="AF56" s="36">
        <f t="shared" si="3"/>
        <v>5.2191908178345736</v>
      </c>
      <c r="AG56" s="36">
        <f t="shared" si="4"/>
        <v>23.917329601719256</v>
      </c>
      <c r="AH56" s="36">
        <f t="shared" si="5"/>
        <v>21.02026189009236</v>
      </c>
      <c r="AI56" s="36">
        <f t="shared" si="6"/>
        <v>81.34002114663015</v>
      </c>
      <c r="AJ56" s="36">
        <f t="shared" si="7"/>
        <v>126.57380408647506</v>
      </c>
      <c r="AK56" s="36">
        <f t="shared" si="8"/>
        <v>219.37689048345854</v>
      </c>
      <c r="AL56" s="36">
        <f t="shared" si="9"/>
        <v>386.51498313927658</v>
      </c>
      <c r="AM56" s="36">
        <f t="shared" si="10"/>
        <v>634.03294409788748</v>
      </c>
      <c r="AN56" s="36">
        <f t="shared" si="11"/>
        <v>918.0725013375951</v>
      </c>
      <c r="AO56" s="36">
        <f t="shared" si="12"/>
        <v>1386.672664639919</v>
      </c>
      <c r="AP56" s="38">
        <f t="shared" si="13"/>
        <v>2159.9181314822763</v>
      </c>
    </row>
    <row r="57" spans="1:42" x14ac:dyDescent="0.25">
      <c r="A57" s="14">
        <v>55</v>
      </c>
      <c r="B57" s="14" t="s">
        <v>408</v>
      </c>
      <c r="C57" s="14" t="s">
        <v>271</v>
      </c>
      <c r="D57" s="36">
        <v>538.447312678098</v>
      </c>
      <c r="E57" s="36">
        <v>137.86858012053401</v>
      </c>
      <c r="F57" s="36">
        <v>20.902767229868399</v>
      </c>
      <c r="G57" s="36">
        <v>6.5220905119839998E-3</v>
      </c>
      <c r="H57" s="36">
        <v>207.61818845248899</v>
      </c>
      <c r="I57" s="36">
        <v>0.135318951159799</v>
      </c>
      <c r="J57" s="36">
        <v>721.28387502181204</v>
      </c>
      <c r="K57" s="36">
        <v>336190.56201362301</v>
      </c>
      <c r="L57" s="36">
        <v>1.55888536369888</v>
      </c>
      <c r="M57" s="36">
        <v>6.3506692129365994E-2</v>
      </c>
      <c r="N57" s="36">
        <v>38.113239437864401</v>
      </c>
      <c r="O57" s="36">
        <v>0.40479627176560701</v>
      </c>
      <c r="P57" s="36">
        <v>4.67004685859402</v>
      </c>
      <c r="Q57" s="36">
        <v>6.9346692775122998</v>
      </c>
      <c r="R57" s="36">
        <v>2.4723544202580499</v>
      </c>
      <c r="S57" s="36">
        <v>33.813769172754199</v>
      </c>
      <c r="T57" s="36">
        <v>6.6386697275663096</v>
      </c>
      <c r="U57" s="36">
        <v>70.157807866838496</v>
      </c>
      <c r="V57" s="36">
        <v>22.128854089646602</v>
      </c>
      <c r="W57" s="36">
        <v>98.569961195924606</v>
      </c>
      <c r="X57" s="36">
        <v>19.926420277384601</v>
      </c>
      <c r="Y57" s="36">
        <v>182.33217272941599</v>
      </c>
      <c r="Z57" s="36">
        <v>38.545781388928397</v>
      </c>
      <c r="AA57" s="36">
        <v>6464.6499052850704</v>
      </c>
      <c r="AB57" s="36">
        <v>0.114610106756396</v>
      </c>
      <c r="AC57" s="37">
        <f t="shared" si="0"/>
        <v>0.26796072628424472</v>
      </c>
      <c r="AD57" s="36">
        <f t="shared" si="1"/>
        <v>62.174941986728221</v>
      </c>
      <c r="AE57" s="36">
        <f t="shared" si="2"/>
        <v>4.3620287905776625</v>
      </c>
      <c r="AF57" s="36">
        <f t="shared" si="3"/>
        <v>10.218920915960656</v>
      </c>
      <c r="AG57" s="36">
        <f t="shared" si="4"/>
        <v>46.855873496704731</v>
      </c>
      <c r="AH57" s="36">
        <f t="shared" si="5"/>
        <v>43.913932864263764</v>
      </c>
      <c r="AI57" s="36">
        <f t="shared" si="6"/>
        <v>169.91843805404119</v>
      </c>
      <c r="AJ57" s="36">
        <f t="shared" si="7"/>
        <v>183.89666835363738</v>
      </c>
      <c r="AK57" s="36">
        <f t="shared" si="8"/>
        <v>285.1943409221077</v>
      </c>
      <c r="AL57" s="36">
        <f t="shared" si="9"/>
        <v>405.29036794224544</v>
      </c>
      <c r="AM57" s="36">
        <f t="shared" si="10"/>
        <v>616.06225747452879</v>
      </c>
      <c r="AN57" s="36">
        <f t="shared" si="11"/>
        <v>806.73766305200809</v>
      </c>
      <c r="AO57" s="36">
        <f t="shared" si="12"/>
        <v>1132.4979672634533</v>
      </c>
      <c r="AP57" s="38">
        <f t="shared" si="13"/>
        <v>1566.9016824767641</v>
      </c>
    </row>
    <row r="58" spans="1:42" x14ac:dyDescent="0.25">
      <c r="A58" s="14">
        <v>56</v>
      </c>
      <c r="B58" s="14" t="s">
        <v>409</v>
      </c>
      <c r="C58" s="14" t="s">
        <v>271</v>
      </c>
      <c r="D58" s="36">
        <v>278.660136952031</v>
      </c>
      <c r="E58" s="36">
        <v>-6.3572603157063003</v>
      </c>
      <c r="F58" s="36">
        <v>8.6134249326204202</v>
      </c>
      <c r="G58" s="36">
        <v>0.641094665394915</v>
      </c>
      <c r="H58" s="36">
        <v>244.79781933834801</v>
      </c>
      <c r="I58" s="36">
        <v>0.34397334616731701</v>
      </c>
      <c r="J58" s="36">
        <v>673.06057786450799</v>
      </c>
      <c r="K58" s="36">
        <v>414139.32268789603</v>
      </c>
      <c r="L58" s="36">
        <v>2.0709954175962602</v>
      </c>
      <c r="M58" s="36">
        <v>7.2319035082395997E-2</v>
      </c>
      <c r="N58" s="36">
        <v>39.406799768753103</v>
      </c>
      <c r="O58" s="36">
        <v>0.43135102172975398</v>
      </c>
      <c r="P58" s="36">
        <v>6.7908131186384804</v>
      </c>
      <c r="Q58" s="36">
        <v>8.5033899012184992</v>
      </c>
      <c r="R58" s="36">
        <v>2.13357784074483</v>
      </c>
      <c r="S58" s="36">
        <v>20.639197370484499</v>
      </c>
      <c r="T58" s="36">
        <v>6.9016953859621202</v>
      </c>
      <c r="U58" s="36">
        <v>59.1320578483652</v>
      </c>
      <c r="V58" s="36">
        <v>19.3938064963077</v>
      </c>
      <c r="W58" s="36">
        <v>98.501582787366303</v>
      </c>
      <c r="X58" s="36">
        <v>20.6007046554294</v>
      </c>
      <c r="Y58" s="36">
        <v>211.66080741580001</v>
      </c>
      <c r="Z58" s="36">
        <v>50.571804507331798</v>
      </c>
      <c r="AA58" s="36">
        <v>9102.0437512482295</v>
      </c>
      <c r="AB58" s="36">
        <v>0.32409265989000002</v>
      </c>
      <c r="AC58" s="37">
        <f t="shared" si="0"/>
        <v>0.30514360794259915</v>
      </c>
      <c r="AD58" s="36">
        <f t="shared" si="1"/>
        <v>64.285154598292181</v>
      </c>
      <c r="AE58" s="36">
        <f t="shared" si="2"/>
        <v>4.6481791134671768</v>
      </c>
      <c r="AF58" s="36">
        <f t="shared" si="3"/>
        <v>14.859547305554662</v>
      </c>
      <c r="AG58" s="36">
        <f t="shared" si="4"/>
        <v>57.455337170395268</v>
      </c>
      <c r="AH58" s="36">
        <f t="shared" si="5"/>
        <v>37.896586869357549</v>
      </c>
      <c r="AI58" s="36">
        <f t="shared" si="6"/>
        <v>103.71455965067587</v>
      </c>
      <c r="AJ58" s="36">
        <f t="shared" si="7"/>
        <v>191.18269767208088</v>
      </c>
      <c r="AK58" s="36">
        <f t="shared" si="8"/>
        <v>240.37421889579349</v>
      </c>
      <c r="AL58" s="36">
        <f t="shared" si="9"/>
        <v>355.19792117779667</v>
      </c>
      <c r="AM58" s="36">
        <f t="shared" si="10"/>
        <v>615.63489242103935</v>
      </c>
      <c r="AN58" s="36">
        <f t="shared" si="11"/>
        <v>834.03662572588667</v>
      </c>
      <c r="AO58" s="36">
        <f t="shared" si="12"/>
        <v>1314.6634000981367</v>
      </c>
      <c r="AP58" s="38">
        <f t="shared" si="13"/>
        <v>2055.7644108671461</v>
      </c>
    </row>
    <row r="59" spans="1:42" x14ac:dyDescent="0.25">
      <c r="A59" s="14">
        <v>57</v>
      </c>
      <c r="B59" s="14" t="s">
        <v>410</v>
      </c>
      <c r="C59" s="14" t="s">
        <v>271</v>
      </c>
      <c r="D59" s="36">
        <v>300.77543943164699</v>
      </c>
      <c r="E59" s="36">
        <v>2.0519752101191999</v>
      </c>
      <c r="F59" s="36">
        <v>4.3052176306743402</v>
      </c>
      <c r="G59" s="36">
        <v>2.5075364161676199</v>
      </c>
      <c r="H59" s="36">
        <v>222.75406049552501</v>
      </c>
      <c r="I59" s="36">
        <v>0.35527820803030202</v>
      </c>
      <c r="J59" s="36">
        <v>776.93597556110501</v>
      </c>
      <c r="K59" s="36">
        <v>392497.07721711299</v>
      </c>
      <c r="L59" s="36">
        <v>1.41775599685271</v>
      </c>
      <c r="M59" s="36">
        <v>7.3411389769894003E-2</v>
      </c>
      <c r="N59" s="36">
        <v>38.912373196901903</v>
      </c>
      <c r="O59" s="36">
        <v>0.62310771599449699</v>
      </c>
      <c r="P59" s="36">
        <v>9.6825570487686896</v>
      </c>
      <c r="Q59" s="36">
        <v>10.594523734668901</v>
      </c>
      <c r="R59" s="36">
        <v>2.4767678558291899</v>
      </c>
      <c r="S59" s="36">
        <v>32.559217254967997</v>
      </c>
      <c r="T59" s="36">
        <v>7.5441369874900399</v>
      </c>
      <c r="U59" s="36">
        <v>70.631316178876503</v>
      </c>
      <c r="V59" s="36">
        <v>22.7616263683698</v>
      </c>
      <c r="W59" s="36">
        <v>109.481737304807</v>
      </c>
      <c r="X59" s="36">
        <v>20.983072074614199</v>
      </c>
      <c r="Y59" s="36">
        <v>205.65258427235</v>
      </c>
      <c r="Z59" s="36">
        <v>47.064774864474202</v>
      </c>
      <c r="AA59" s="36">
        <v>7775.4799500792597</v>
      </c>
      <c r="AB59" s="36">
        <v>0.13819771148057799</v>
      </c>
      <c r="AC59" s="37">
        <f t="shared" si="0"/>
        <v>0.30975269945102957</v>
      </c>
      <c r="AD59" s="36">
        <f t="shared" si="1"/>
        <v>63.478585965582226</v>
      </c>
      <c r="AE59" s="36">
        <f t="shared" si="2"/>
        <v>6.7145228016648391</v>
      </c>
      <c r="AF59" s="36">
        <f t="shared" si="3"/>
        <v>21.187214548727987</v>
      </c>
      <c r="AG59" s="36">
        <f t="shared" si="4"/>
        <v>71.584619828843927</v>
      </c>
      <c r="AH59" s="36">
        <f t="shared" si="5"/>
        <v>43.992324259843514</v>
      </c>
      <c r="AI59" s="36">
        <f t="shared" si="6"/>
        <v>163.61415706014068</v>
      </c>
      <c r="AJ59" s="36">
        <f t="shared" si="7"/>
        <v>208.9788639193917</v>
      </c>
      <c r="AK59" s="36">
        <f t="shared" si="8"/>
        <v>287.11917145884757</v>
      </c>
      <c r="AL59" s="36">
        <f t="shared" si="9"/>
        <v>416.87960381629671</v>
      </c>
      <c r="AM59" s="36">
        <f t="shared" si="10"/>
        <v>684.26085815504371</v>
      </c>
      <c r="AN59" s="36">
        <f t="shared" si="11"/>
        <v>849.51708804106067</v>
      </c>
      <c r="AO59" s="36">
        <f t="shared" si="12"/>
        <v>1277.3452439276398</v>
      </c>
      <c r="AP59" s="38">
        <f t="shared" si="13"/>
        <v>1913.202230263179</v>
      </c>
    </row>
    <row r="60" spans="1:42" x14ac:dyDescent="0.25">
      <c r="A60" s="14">
        <v>58</v>
      </c>
      <c r="B60" s="14" t="s">
        <v>411</v>
      </c>
      <c r="C60" s="14" t="s">
        <v>271</v>
      </c>
      <c r="D60" s="36">
        <v>287.437332363194</v>
      </c>
      <c r="E60" s="36">
        <v>29.0456149791613</v>
      </c>
      <c r="F60" s="36">
        <v>3.7507683384844999</v>
      </c>
      <c r="G60" s="36">
        <v>-2.9366363588273998E-2</v>
      </c>
      <c r="H60" s="36">
        <v>20.020209245555101</v>
      </c>
      <c r="I60" s="36">
        <v>0.205137194967839</v>
      </c>
      <c r="J60" s="36">
        <v>292.23741629501598</v>
      </c>
      <c r="K60" s="36">
        <v>413406.02518553898</v>
      </c>
      <c r="L60" s="36">
        <v>1.4005665973265999</v>
      </c>
      <c r="M60" s="36">
        <v>9.2439016284200006E-3</v>
      </c>
      <c r="N60" s="36">
        <v>19.258261861367899</v>
      </c>
      <c r="O60" s="36">
        <v>8.7367687040562997E-2</v>
      </c>
      <c r="P60" s="36">
        <v>1.37581698573894</v>
      </c>
      <c r="Q60" s="36">
        <v>2.5542066644830199</v>
      </c>
      <c r="R60" s="36">
        <v>0.63657809094746098</v>
      </c>
      <c r="S60" s="36">
        <v>7.9285447252025003</v>
      </c>
      <c r="T60" s="36">
        <v>2.0976724325443601</v>
      </c>
      <c r="U60" s="36">
        <v>22.0807680862228</v>
      </c>
      <c r="V60" s="36">
        <v>8.2778438032670092</v>
      </c>
      <c r="W60" s="36">
        <v>39.8256705851338</v>
      </c>
      <c r="X60" s="36">
        <v>10.0110521569847</v>
      </c>
      <c r="Y60" s="36">
        <v>97.342790657169004</v>
      </c>
      <c r="Z60" s="36">
        <v>23.5094461069665</v>
      </c>
      <c r="AA60" s="36">
        <v>9064.0955145923508</v>
      </c>
      <c r="AB60" s="36">
        <v>0.12511131488121799</v>
      </c>
      <c r="AC60" s="37">
        <f t="shared" si="0"/>
        <v>3.9003804339324898E-2</v>
      </c>
      <c r="AD60" s="36">
        <f t="shared" si="1"/>
        <v>31.41641412947455</v>
      </c>
      <c r="AE60" s="36">
        <f t="shared" si="2"/>
        <v>0.94146214483365309</v>
      </c>
      <c r="AF60" s="36">
        <f t="shared" si="3"/>
        <v>3.0105404501946169</v>
      </c>
      <c r="AG60" s="36">
        <f t="shared" si="4"/>
        <v>17.258153138398786</v>
      </c>
      <c r="AH60" s="36">
        <f t="shared" si="5"/>
        <v>11.306893267272841</v>
      </c>
      <c r="AI60" s="36">
        <f t="shared" si="6"/>
        <v>39.841933292474877</v>
      </c>
      <c r="AJ60" s="36">
        <f t="shared" si="7"/>
        <v>58.107269599566763</v>
      </c>
      <c r="AK60" s="36">
        <f t="shared" si="8"/>
        <v>89.759219862694309</v>
      </c>
      <c r="AL60" s="36">
        <f t="shared" si="9"/>
        <v>151.60886086569613</v>
      </c>
      <c r="AM60" s="36">
        <f t="shared" si="10"/>
        <v>248.91044115708624</v>
      </c>
      <c r="AN60" s="36">
        <f t="shared" si="11"/>
        <v>405.30575534351016</v>
      </c>
      <c r="AO60" s="36">
        <f t="shared" si="12"/>
        <v>604.61360656626709</v>
      </c>
      <c r="AP60" s="38">
        <f t="shared" si="13"/>
        <v>955.66854093359757</v>
      </c>
    </row>
    <row r="61" spans="1:42" x14ac:dyDescent="0.25">
      <c r="A61" s="14">
        <v>59</v>
      </c>
      <c r="B61" s="14" t="s">
        <v>412</v>
      </c>
      <c r="C61" s="14" t="s">
        <v>271</v>
      </c>
      <c r="D61" s="36">
        <v>640.55061114710702</v>
      </c>
      <c r="E61" s="36">
        <v>76.6254485745186</v>
      </c>
      <c r="F61" s="36">
        <v>3.3879042438340798</v>
      </c>
      <c r="G61" s="36">
        <v>-6.6033087113443995E-2</v>
      </c>
      <c r="H61" s="36">
        <v>-9.7450456836420898</v>
      </c>
      <c r="I61" s="36">
        <v>0.359681226899426</v>
      </c>
      <c r="J61" s="36">
        <v>397.55506842985898</v>
      </c>
      <c r="K61" s="36">
        <v>411563.01620535098</v>
      </c>
      <c r="L61" s="36">
        <v>1.84594599816988</v>
      </c>
      <c r="M61" s="36">
        <v>-1.1786386699029999E-3</v>
      </c>
      <c r="N61" s="36">
        <v>25.178590312659999</v>
      </c>
      <c r="O61" s="36">
        <v>0.116747094208648</v>
      </c>
      <c r="P61" s="36">
        <v>1.61950027179134</v>
      </c>
      <c r="Q61" s="36">
        <v>3.0550676357473598</v>
      </c>
      <c r="R61" s="36">
        <v>0.90312481352211704</v>
      </c>
      <c r="S61" s="36">
        <v>9.6657961385109292</v>
      </c>
      <c r="T61" s="36">
        <v>2.92658229030225</v>
      </c>
      <c r="U61" s="36">
        <v>39.824815948623801</v>
      </c>
      <c r="V61" s="36">
        <v>12.5234866696028</v>
      </c>
      <c r="W61" s="36">
        <v>64.074419307277907</v>
      </c>
      <c r="X61" s="36">
        <v>13.910481474617599</v>
      </c>
      <c r="Y61" s="36">
        <v>146.973596359634</v>
      </c>
      <c r="Z61" s="36">
        <v>35.396214145819499</v>
      </c>
      <c r="AA61" s="36">
        <v>9066.5706486528707</v>
      </c>
      <c r="AB61" s="36">
        <v>0.227068390159327</v>
      </c>
      <c r="AC61" s="37">
        <v>0</v>
      </c>
      <c r="AD61" s="36">
        <f t="shared" si="1"/>
        <v>41.074372451321366</v>
      </c>
      <c r="AE61" s="36">
        <f t="shared" si="2"/>
        <v>1.2580505841449139</v>
      </c>
      <c r="AF61" s="36">
        <f t="shared" si="3"/>
        <v>3.5437642708782056</v>
      </c>
      <c r="AG61" s="36">
        <f t="shared" si="4"/>
        <v>20.642348890184866</v>
      </c>
      <c r="AH61" s="36">
        <f t="shared" si="5"/>
        <v>16.041293313003855</v>
      </c>
      <c r="AI61" s="36">
        <f t="shared" si="6"/>
        <v>48.571839892014715</v>
      </c>
      <c r="AJ61" s="36">
        <f t="shared" si="7"/>
        <v>81.068761504217449</v>
      </c>
      <c r="AK61" s="36">
        <f t="shared" si="8"/>
        <v>161.88949572611301</v>
      </c>
      <c r="AL61" s="36">
        <f t="shared" si="9"/>
        <v>229.36788772166298</v>
      </c>
      <c r="AM61" s="36">
        <f t="shared" si="10"/>
        <v>400.4651206704869</v>
      </c>
      <c r="AN61" s="36">
        <f t="shared" si="11"/>
        <v>563.17738763634009</v>
      </c>
      <c r="AO61" s="36">
        <f t="shared" si="12"/>
        <v>912.87948049462113</v>
      </c>
      <c r="AP61" s="38">
        <f t="shared" si="13"/>
        <v>1438.8704937324999</v>
      </c>
    </row>
    <row r="62" spans="1:42" x14ac:dyDescent="0.25">
      <c r="A62" s="14">
        <v>60</v>
      </c>
      <c r="B62" s="14" t="s">
        <v>413</v>
      </c>
      <c r="C62" s="14" t="s">
        <v>271</v>
      </c>
      <c r="D62" s="36">
        <v>560.75459110787403</v>
      </c>
      <c r="E62" s="36">
        <v>470.96279398354898</v>
      </c>
      <c r="F62" s="36">
        <v>6.2405446911152698</v>
      </c>
      <c r="G62" s="36">
        <v>0.72464389178851396</v>
      </c>
      <c r="H62" s="36">
        <v>346.33722827435503</v>
      </c>
      <c r="I62" s="36">
        <v>15.0746815444828</v>
      </c>
      <c r="J62" s="36">
        <v>838.79741177819096</v>
      </c>
      <c r="K62" s="36">
        <v>397991.18316269701</v>
      </c>
      <c r="L62" s="36">
        <v>1.8129830855904201</v>
      </c>
      <c r="M62" s="36">
        <v>0.26400050307430201</v>
      </c>
      <c r="N62" s="36">
        <v>99.592969135943406</v>
      </c>
      <c r="O62" s="36">
        <v>0.63491320194491196</v>
      </c>
      <c r="P62" s="36">
        <v>9.0674637586200202</v>
      </c>
      <c r="Q62" s="36">
        <v>10.6706415767512</v>
      </c>
      <c r="R62" s="36">
        <v>3.3239598922225801</v>
      </c>
      <c r="S62" s="36">
        <v>25.9550404016789</v>
      </c>
      <c r="T62" s="36">
        <v>5.9083533964760599</v>
      </c>
      <c r="U62" s="36">
        <v>67.287884994025902</v>
      </c>
      <c r="V62" s="36">
        <v>23.789407302784699</v>
      </c>
      <c r="W62" s="36">
        <v>121.449279397811</v>
      </c>
      <c r="X62" s="36">
        <v>26.172849710744298</v>
      </c>
      <c r="Y62" s="36">
        <v>233.64186243777999</v>
      </c>
      <c r="Z62" s="36">
        <v>53.926239058707601</v>
      </c>
      <c r="AA62" s="36">
        <v>8910.3532907435001</v>
      </c>
      <c r="AB62" s="36">
        <v>-3.4325343946600001E-4</v>
      </c>
      <c r="AC62" s="37">
        <f t="shared" si="0"/>
        <v>1.1139261733092911</v>
      </c>
      <c r="AD62" s="36">
        <f t="shared" si="1"/>
        <v>162.46813888408386</v>
      </c>
      <c r="AE62" s="36">
        <f t="shared" si="2"/>
        <v>6.8417370899236207</v>
      </c>
      <c r="AF62" s="36">
        <f t="shared" si="3"/>
        <v>19.84127737115978</v>
      </c>
      <c r="AG62" s="36">
        <f t="shared" si="4"/>
        <v>72.098929572643243</v>
      </c>
      <c r="AH62" s="36">
        <f t="shared" si="5"/>
        <v>59.040140181573356</v>
      </c>
      <c r="AI62" s="36">
        <f t="shared" si="6"/>
        <v>130.42733870190401</v>
      </c>
      <c r="AJ62" s="36">
        <f t="shared" si="7"/>
        <v>163.66629907135899</v>
      </c>
      <c r="AK62" s="36">
        <f t="shared" si="8"/>
        <v>273.52798778059309</v>
      </c>
      <c r="AL62" s="36">
        <f t="shared" si="9"/>
        <v>435.70343045393219</v>
      </c>
      <c r="AM62" s="36">
        <f t="shared" si="10"/>
        <v>759.05799623631867</v>
      </c>
      <c r="AN62" s="36">
        <f t="shared" si="11"/>
        <v>1059.6295429451134</v>
      </c>
      <c r="AO62" s="36">
        <f t="shared" si="12"/>
        <v>1451.1916921601241</v>
      </c>
      <c r="AP62" s="38">
        <f t="shared" si="13"/>
        <v>2192.1235389718536</v>
      </c>
    </row>
    <row r="63" spans="1:42" x14ac:dyDescent="0.25">
      <c r="A63" s="14">
        <v>61</v>
      </c>
      <c r="B63" s="14" t="s">
        <v>414</v>
      </c>
      <c r="C63" s="14" t="s">
        <v>271</v>
      </c>
      <c r="D63" s="36">
        <v>300.198010848737</v>
      </c>
      <c r="E63" s="36">
        <v>14.0406279241012</v>
      </c>
      <c r="F63" s="36">
        <v>9.3681538912744209</v>
      </c>
      <c r="G63" s="36">
        <v>-0.15063470802126699</v>
      </c>
      <c r="H63" s="36">
        <v>34.064321383107298</v>
      </c>
      <c r="I63" s="36">
        <v>0.56847445193790502</v>
      </c>
      <c r="J63" s="36">
        <v>385.92477455480298</v>
      </c>
      <c r="K63" s="36">
        <v>404891.45833042299</v>
      </c>
      <c r="L63" s="36">
        <v>1.3104428008506299</v>
      </c>
      <c r="M63" s="36">
        <v>0.108556096975541</v>
      </c>
      <c r="N63" s="36">
        <v>31.7042468186552</v>
      </c>
      <c r="O63" s="36">
        <v>0.228670235464216</v>
      </c>
      <c r="P63" s="36">
        <v>2.57416775140149</v>
      </c>
      <c r="Q63" s="36">
        <v>3.9790351718872299</v>
      </c>
      <c r="R63" s="36">
        <v>0.80932939660184799</v>
      </c>
      <c r="S63" s="36">
        <v>12.439193218954999</v>
      </c>
      <c r="T63" s="36">
        <v>3.7734905113556199</v>
      </c>
      <c r="U63" s="36">
        <v>32.283193071029402</v>
      </c>
      <c r="V63" s="36">
        <v>12.108239716958099</v>
      </c>
      <c r="W63" s="36">
        <v>58.051029475068397</v>
      </c>
      <c r="X63" s="36">
        <v>12.593687261035299</v>
      </c>
      <c r="Y63" s="36">
        <v>133.62966928449899</v>
      </c>
      <c r="Z63" s="36">
        <v>30.691675496009399</v>
      </c>
      <c r="AA63" s="36">
        <v>9026.7618319971098</v>
      </c>
      <c r="AB63" s="36">
        <v>0.23031451142230999</v>
      </c>
      <c r="AC63" s="37">
        <f t="shared" si="0"/>
        <v>0.45804260327232493</v>
      </c>
      <c r="AD63" s="36">
        <f t="shared" si="1"/>
        <v>51.71981536485351</v>
      </c>
      <c r="AE63" s="36">
        <f t="shared" si="2"/>
        <v>2.4641189166402588</v>
      </c>
      <c r="AF63" s="36">
        <f t="shared" si="3"/>
        <v>5.6327521912505247</v>
      </c>
      <c r="AG63" s="36">
        <f t="shared" si="4"/>
        <v>26.885372783021825</v>
      </c>
      <c r="AH63" s="36">
        <f t="shared" si="5"/>
        <v>14.375300117261952</v>
      </c>
      <c r="AI63" s="36">
        <f t="shared" si="6"/>
        <v>62.508508637964816</v>
      </c>
      <c r="AJ63" s="36">
        <f t="shared" si="7"/>
        <v>104.52882302924155</v>
      </c>
      <c r="AK63" s="36">
        <f t="shared" si="8"/>
        <v>131.2324921586561</v>
      </c>
      <c r="AL63" s="36">
        <f t="shared" si="9"/>
        <v>221.76263217871977</v>
      </c>
      <c r="AM63" s="36">
        <f t="shared" si="10"/>
        <v>362.81893421917749</v>
      </c>
      <c r="AN63" s="36">
        <f t="shared" si="11"/>
        <v>509.86588101357489</v>
      </c>
      <c r="AO63" s="36">
        <f t="shared" si="12"/>
        <v>829.99794586645328</v>
      </c>
      <c r="AP63" s="38">
        <f t="shared" si="13"/>
        <v>1247.6290852036341</v>
      </c>
    </row>
    <row r="64" spans="1:42" x14ac:dyDescent="0.25">
      <c r="A64" s="14">
        <v>62</v>
      </c>
      <c r="B64" s="14" t="s">
        <v>415</v>
      </c>
      <c r="C64" s="14" t="s">
        <v>271</v>
      </c>
      <c r="D64" s="36">
        <v>313.96770832179499</v>
      </c>
      <c r="E64" s="36">
        <v>-325.46091719714502</v>
      </c>
      <c r="F64" s="36">
        <v>0.85565533478483802</v>
      </c>
      <c r="G64" s="36">
        <v>3.3877856637568003E-2</v>
      </c>
      <c r="H64" s="36">
        <v>1.7238268673261701</v>
      </c>
      <c r="I64" s="36">
        <v>0.48631960877688801</v>
      </c>
      <c r="J64" s="36">
        <v>410.78405003995101</v>
      </c>
      <c r="K64" s="36">
        <v>401761.123965254</v>
      </c>
      <c r="L64" s="36">
        <v>1.60667675969553</v>
      </c>
      <c r="M64" s="36">
        <v>4.7519486788742002E-2</v>
      </c>
      <c r="N64" s="36">
        <v>22.3852807896169</v>
      </c>
      <c r="O64" s="36">
        <v>0.215618838688064</v>
      </c>
      <c r="P64" s="36">
        <v>3.38552670796913</v>
      </c>
      <c r="Q64" s="36">
        <v>3.9777287263524301</v>
      </c>
      <c r="R64" s="36">
        <v>1.4197039255092301</v>
      </c>
      <c r="S64" s="36">
        <v>11.4971454011639</v>
      </c>
      <c r="T64" s="36">
        <v>2.96493124274848</v>
      </c>
      <c r="U64" s="36">
        <v>31.564174273573499</v>
      </c>
      <c r="V64" s="36">
        <v>13.043050369737699</v>
      </c>
      <c r="W64" s="36">
        <v>56.547345107453701</v>
      </c>
      <c r="X64" s="36">
        <v>14.8781105626929</v>
      </c>
      <c r="Y64" s="36">
        <v>137.97951277732</v>
      </c>
      <c r="Z64" s="36">
        <v>31.1597317290924</v>
      </c>
      <c r="AA64" s="36">
        <v>8283.3286714171609</v>
      </c>
      <c r="AB64" s="36">
        <v>0.34871435900397801</v>
      </c>
      <c r="AC64" s="37">
        <f t="shared" si="0"/>
        <v>0.20050416366557808</v>
      </c>
      <c r="AD64" s="36">
        <f t="shared" si="1"/>
        <v>36.517586932490865</v>
      </c>
      <c r="AE64" s="36">
        <f t="shared" si="2"/>
        <v>2.3234788651731035</v>
      </c>
      <c r="AF64" s="36">
        <f t="shared" si="3"/>
        <v>7.4081547220331068</v>
      </c>
      <c r="AG64" s="36">
        <f t="shared" si="4"/>
        <v>26.876545448327231</v>
      </c>
      <c r="AH64" s="36">
        <f t="shared" si="5"/>
        <v>25.216765994835345</v>
      </c>
      <c r="AI64" s="36">
        <f t="shared" si="6"/>
        <v>57.77460000584874</v>
      </c>
      <c r="AJ64" s="36">
        <f t="shared" si="7"/>
        <v>82.131059355913578</v>
      </c>
      <c r="AK64" s="36">
        <f t="shared" si="8"/>
        <v>128.30965151859147</v>
      </c>
      <c r="AL64" s="36">
        <f t="shared" si="9"/>
        <v>238.88370640545236</v>
      </c>
      <c r="AM64" s="36">
        <f t="shared" si="10"/>
        <v>353.42090692158564</v>
      </c>
      <c r="AN64" s="36">
        <f t="shared" si="11"/>
        <v>602.35265436003647</v>
      </c>
      <c r="AO64" s="36">
        <f t="shared" si="12"/>
        <v>857.01560731254654</v>
      </c>
      <c r="AP64" s="38">
        <f t="shared" si="13"/>
        <v>1266.6557613452194</v>
      </c>
    </row>
    <row r="65" spans="1:42" x14ac:dyDescent="0.25">
      <c r="A65" s="14">
        <v>63</v>
      </c>
      <c r="B65" s="14" t="s">
        <v>416</v>
      </c>
      <c r="C65" s="14" t="s">
        <v>271</v>
      </c>
      <c r="D65" s="36">
        <v>474.17232985231999</v>
      </c>
      <c r="E65" s="36">
        <v>-89.677487116672097</v>
      </c>
      <c r="F65" s="36">
        <v>3.47383563412059</v>
      </c>
      <c r="G65" s="36">
        <v>0.55022046703487604</v>
      </c>
      <c r="H65" s="36">
        <v>75.433336042605603</v>
      </c>
      <c r="I65" s="36">
        <v>0.45880909432526601</v>
      </c>
      <c r="J65" s="36">
        <v>546.66669900144996</v>
      </c>
      <c r="K65" s="36">
        <v>407507.20595103002</v>
      </c>
      <c r="L65" s="36">
        <v>2.2670318799386302</v>
      </c>
      <c r="M65" s="36">
        <v>0.24919042145385001</v>
      </c>
      <c r="N65" s="36">
        <v>33.625334791978901</v>
      </c>
      <c r="O65" s="36">
        <v>0.486075713429859</v>
      </c>
      <c r="P65" s="36">
        <v>8.4522324573931709</v>
      </c>
      <c r="Q65" s="36">
        <v>6.4377258446743904</v>
      </c>
      <c r="R65" s="36">
        <v>1.66002309598028</v>
      </c>
      <c r="S65" s="36">
        <v>15.397709022466</v>
      </c>
      <c r="T65" s="36">
        <v>4.2155147542231797</v>
      </c>
      <c r="U65" s="36">
        <v>40.994350000913499</v>
      </c>
      <c r="V65" s="36">
        <v>15.545776166862099</v>
      </c>
      <c r="W65" s="36">
        <v>79.849805240600702</v>
      </c>
      <c r="X65" s="36">
        <v>16.043954472085598</v>
      </c>
      <c r="Y65" s="36">
        <v>184.23751448474499</v>
      </c>
      <c r="Z65" s="36">
        <v>42.238574446262596</v>
      </c>
      <c r="AA65" s="36">
        <v>9608.1812910221397</v>
      </c>
      <c r="AB65" s="36">
        <v>0.109412244461721</v>
      </c>
      <c r="AC65" s="37">
        <f t="shared" si="0"/>
        <v>1.0514363774424051</v>
      </c>
      <c r="AD65" s="36">
        <f t="shared" si="1"/>
        <v>54.853727229981892</v>
      </c>
      <c r="AE65" s="36">
        <f t="shared" si="2"/>
        <v>5.2378848429941707</v>
      </c>
      <c r="AF65" s="36">
        <f t="shared" si="3"/>
        <v>18.495038199985057</v>
      </c>
      <c r="AG65" s="36">
        <f t="shared" si="4"/>
        <v>43.498147599151288</v>
      </c>
      <c r="AH65" s="36">
        <f t="shared" si="5"/>
        <v>29.485312539614206</v>
      </c>
      <c r="AI65" s="36">
        <f t="shared" si="6"/>
        <v>77.375422223447231</v>
      </c>
      <c r="AJ65" s="36">
        <f t="shared" si="7"/>
        <v>116.77326188983878</v>
      </c>
      <c r="AK65" s="36">
        <f t="shared" si="8"/>
        <v>166.64369919070529</v>
      </c>
      <c r="AL65" s="36">
        <f t="shared" si="9"/>
        <v>284.72117521725454</v>
      </c>
      <c r="AM65" s="36">
        <f t="shared" si="10"/>
        <v>499.06128275375437</v>
      </c>
      <c r="AN65" s="36">
        <f t="shared" si="11"/>
        <v>649.55281263504446</v>
      </c>
      <c r="AO65" s="36">
        <f t="shared" si="12"/>
        <v>1144.3323881040062</v>
      </c>
      <c r="AP65" s="38">
        <f t="shared" si="13"/>
        <v>1717.0152213927884</v>
      </c>
    </row>
    <row r="66" spans="1:42" x14ac:dyDescent="0.25">
      <c r="A66" s="14">
        <v>64</v>
      </c>
      <c r="B66" s="14" t="s">
        <v>417</v>
      </c>
      <c r="C66" s="14" t="s">
        <v>271</v>
      </c>
      <c r="D66" s="36">
        <v>215.76238103736901</v>
      </c>
      <c r="E66" s="36">
        <v>-221.52197448182</v>
      </c>
      <c r="F66" s="36">
        <v>4.2458221945303496</v>
      </c>
      <c r="G66" s="36">
        <v>0.26469844864615599</v>
      </c>
      <c r="H66" s="36">
        <v>6.1044967364750997</v>
      </c>
      <c r="I66" s="36">
        <v>0.25794273239762</v>
      </c>
      <c r="J66" s="36">
        <v>364.85350685665901</v>
      </c>
      <c r="K66" s="36">
        <v>425802.46446064801</v>
      </c>
      <c r="L66" s="36">
        <v>1.2138255841474499</v>
      </c>
      <c r="M66" s="36">
        <v>4.5694872498956998E-2</v>
      </c>
      <c r="N66" s="36">
        <v>23.0181533241762</v>
      </c>
      <c r="O66" s="36">
        <v>0.43618269563548701</v>
      </c>
      <c r="P66" s="36">
        <v>4.9974176602066498</v>
      </c>
      <c r="Q66" s="36">
        <v>6.4752961945198004</v>
      </c>
      <c r="R66" s="36">
        <v>1.8330170328733699</v>
      </c>
      <c r="S66" s="36">
        <v>14.961017176974099</v>
      </c>
      <c r="T66" s="36">
        <v>3.24641512707352</v>
      </c>
      <c r="U66" s="36">
        <v>32.652933417214001</v>
      </c>
      <c r="V66" s="36">
        <v>10.2691619888452</v>
      </c>
      <c r="W66" s="36">
        <v>50.111460592514497</v>
      </c>
      <c r="X66" s="36">
        <v>11.2379543158057</v>
      </c>
      <c r="Y66" s="36">
        <v>110.760755747389</v>
      </c>
      <c r="Z66" s="36">
        <v>26.032597068764598</v>
      </c>
      <c r="AA66" s="36">
        <v>8548.2423429742994</v>
      </c>
      <c r="AB66" s="36">
        <v>0.155603066036097</v>
      </c>
      <c r="AC66" s="37">
        <f t="shared" si="0"/>
        <v>0.19280536919391139</v>
      </c>
      <c r="AD66" s="36">
        <f t="shared" si="1"/>
        <v>37.550005422799678</v>
      </c>
      <c r="AE66" s="36">
        <f t="shared" si="2"/>
        <v>4.7002445650375755</v>
      </c>
      <c r="AF66" s="36">
        <f t="shared" si="3"/>
        <v>10.935268403078007</v>
      </c>
      <c r="AG66" s="36">
        <f t="shared" si="4"/>
        <v>43.752001314322975</v>
      </c>
      <c r="AH66" s="36">
        <f t="shared" si="5"/>
        <v>32.55802900307939</v>
      </c>
      <c r="AI66" s="36">
        <f t="shared" si="6"/>
        <v>75.180990839065828</v>
      </c>
      <c r="AJ66" s="36">
        <f t="shared" si="7"/>
        <v>89.928396871842665</v>
      </c>
      <c r="AK66" s="36">
        <f t="shared" si="8"/>
        <v>132.73550169599187</v>
      </c>
      <c r="AL66" s="36">
        <f t="shared" si="9"/>
        <v>188.07988990558974</v>
      </c>
      <c r="AM66" s="36">
        <f t="shared" si="10"/>
        <v>313.19662870321559</v>
      </c>
      <c r="AN66" s="36">
        <f t="shared" si="11"/>
        <v>454.97790752249796</v>
      </c>
      <c r="AO66" s="36">
        <f t="shared" si="12"/>
        <v>687.95500464216764</v>
      </c>
      <c r="AP66" s="38">
        <f t="shared" si="13"/>
        <v>1058.235653201813</v>
      </c>
    </row>
    <row r="67" spans="1:42" x14ac:dyDescent="0.25">
      <c r="A67" s="14">
        <v>65</v>
      </c>
      <c r="B67" s="14" t="s">
        <v>418</v>
      </c>
      <c r="C67" s="14" t="s">
        <v>271</v>
      </c>
      <c r="D67" s="36">
        <v>478.48300308462098</v>
      </c>
      <c r="E67" s="36">
        <v>-32.804177759915198</v>
      </c>
      <c r="F67" s="36">
        <v>5.6793846901498899</v>
      </c>
      <c r="G67" s="36">
        <v>0.52199095713704402</v>
      </c>
      <c r="H67" s="36">
        <v>-21.1927978485033</v>
      </c>
      <c r="I67" s="36">
        <v>0.417010246551203</v>
      </c>
      <c r="J67" s="36">
        <v>1343.91857675859</v>
      </c>
      <c r="K67" s="36">
        <v>413563.34206627298</v>
      </c>
      <c r="L67" s="36">
        <v>1.8113181301286201</v>
      </c>
      <c r="M67" s="36">
        <v>0.26363809711313901</v>
      </c>
      <c r="N67" s="36">
        <v>54.943584307421098</v>
      </c>
      <c r="O67" s="36">
        <v>1.05429130381655</v>
      </c>
      <c r="P67" s="36">
        <v>14.6739528365048</v>
      </c>
      <c r="Q67" s="36">
        <v>15.085346342404399</v>
      </c>
      <c r="R67" s="36">
        <v>4.3359668353291596</v>
      </c>
      <c r="S67" s="36">
        <v>53.903248082771803</v>
      </c>
      <c r="T67" s="36">
        <v>12.4641670483447</v>
      </c>
      <c r="U67" s="36">
        <v>132.89200806770401</v>
      </c>
      <c r="V67" s="36">
        <v>41.603288276433801</v>
      </c>
      <c r="W67" s="36">
        <v>181.50002310943401</v>
      </c>
      <c r="X67" s="36">
        <v>35.962495972388297</v>
      </c>
      <c r="Y67" s="36">
        <v>324.44314238296897</v>
      </c>
      <c r="Z67" s="36">
        <v>70.768038892022801</v>
      </c>
      <c r="AA67" s="36">
        <v>7107.3150890426105</v>
      </c>
      <c r="AB67" s="36">
        <v>0.120679935885806</v>
      </c>
      <c r="AC67" s="37">
        <f t="shared" si="0"/>
        <v>1.1123970342326541</v>
      </c>
      <c r="AD67" s="36">
        <f t="shared" si="1"/>
        <v>89.630643242122517</v>
      </c>
      <c r="AE67" s="36">
        <f t="shared" si="2"/>
        <v>11.360897670436962</v>
      </c>
      <c r="AF67" s="36">
        <f t="shared" si="3"/>
        <v>32.109305987975489</v>
      </c>
      <c r="AG67" s="36">
        <f t="shared" si="4"/>
        <v>101.92801582705675</v>
      </c>
      <c r="AH67" s="36">
        <f t="shared" si="5"/>
        <v>77.015396719878495</v>
      </c>
      <c r="AI67" s="36">
        <f t="shared" si="6"/>
        <v>270.87059338076284</v>
      </c>
      <c r="AJ67" s="36">
        <f t="shared" si="7"/>
        <v>345.26778527270636</v>
      </c>
      <c r="AK67" s="36">
        <f t="shared" si="8"/>
        <v>540.21141490936589</v>
      </c>
      <c r="AL67" s="36">
        <f t="shared" si="9"/>
        <v>761.96498674787176</v>
      </c>
      <c r="AM67" s="36">
        <f t="shared" si="10"/>
        <v>1134.3751444339625</v>
      </c>
      <c r="AN67" s="36">
        <f t="shared" si="11"/>
        <v>1455.9714968578257</v>
      </c>
      <c r="AO67" s="36">
        <f t="shared" si="12"/>
        <v>2015.1747974097452</v>
      </c>
      <c r="AP67" s="38">
        <f t="shared" si="13"/>
        <v>2876.7495484562114</v>
      </c>
    </row>
    <row r="68" spans="1:42" x14ac:dyDescent="0.25">
      <c r="A68" s="14">
        <v>66</v>
      </c>
      <c r="B68" s="14" t="s">
        <v>419</v>
      </c>
      <c r="C68" s="14" t="s">
        <v>271</v>
      </c>
      <c r="D68" s="36">
        <v>366.92890306376302</v>
      </c>
      <c r="E68" s="36">
        <v>-7.4146198159931203</v>
      </c>
      <c r="F68" s="36">
        <v>5.89848741444795</v>
      </c>
      <c r="G68" s="36">
        <v>0.449438905960864</v>
      </c>
      <c r="H68" s="36">
        <v>174.791177813275</v>
      </c>
      <c r="I68" s="36">
        <v>2.85935859694106</v>
      </c>
      <c r="J68" s="36">
        <v>978.71090117653102</v>
      </c>
      <c r="K68" s="36">
        <v>388177.933469777</v>
      </c>
      <c r="L68" s="36">
        <v>1.8987939679289001</v>
      </c>
      <c r="M68" s="36">
        <v>0.571122631016178</v>
      </c>
      <c r="N68" s="36">
        <v>56.509515099390597</v>
      </c>
      <c r="O68" s="36">
        <v>1.0346946105500301</v>
      </c>
      <c r="P68" s="36">
        <v>13.1760258050993</v>
      </c>
      <c r="Q68" s="36">
        <v>13.483946696927999</v>
      </c>
      <c r="R68" s="36">
        <v>3.7228909829792798</v>
      </c>
      <c r="S68" s="36">
        <v>39.712762332837798</v>
      </c>
      <c r="T68" s="36">
        <v>8.9949513726773702</v>
      </c>
      <c r="U68" s="36">
        <v>90.946251216611202</v>
      </c>
      <c r="V68" s="36">
        <v>29.041213268038</v>
      </c>
      <c r="W68" s="36">
        <v>138.94832207662799</v>
      </c>
      <c r="X68" s="36">
        <v>29.143341230516199</v>
      </c>
      <c r="Y68" s="36">
        <v>282.71717235088403</v>
      </c>
      <c r="Z68" s="36">
        <v>62.447288432412698</v>
      </c>
      <c r="AA68" s="36">
        <v>8559.33105726959</v>
      </c>
      <c r="AB68" s="36">
        <v>0.26501868103824999</v>
      </c>
      <c r="AC68" s="37">
        <f t="shared" si="0"/>
        <v>2.4098001308699493</v>
      </c>
      <c r="AD68" s="36">
        <f t="shared" si="1"/>
        <v>92.185179607488735</v>
      </c>
      <c r="AE68" s="36">
        <f t="shared" si="2"/>
        <v>11.149726406789117</v>
      </c>
      <c r="AF68" s="36">
        <f t="shared" si="3"/>
        <v>28.831566313127571</v>
      </c>
      <c r="AG68" s="36">
        <f t="shared" si="4"/>
        <v>91.107747952216215</v>
      </c>
      <c r="AH68" s="36">
        <f t="shared" si="5"/>
        <v>66.125949964107988</v>
      </c>
      <c r="AI68" s="36">
        <f t="shared" si="6"/>
        <v>199.56161976300399</v>
      </c>
      <c r="AJ68" s="36">
        <f t="shared" si="7"/>
        <v>249.16762805200472</v>
      </c>
      <c r="AK68" s="36">
        <f t="shared" si="8"/>
        <v>369.70020819760651</v>
      </c>
      <c r="AL68" s="36">
        <f t="shared" si="9"/>
        <v>531.89035289446883</v>
      </c>
      <c r="AM68" s="36">
        <f t="shared" si="10"/>
        <v>868.42701297892495</v>
      </c>
      <c r="AN68" s="36">
        <f t="shared" si="11"/>
        <v>1179.8923575107774</v>
      </c>
      <c r="AO68" s="36">
        <f t="shared" si="12"/>
        <v>1756.0072816825095</v>
      </c>
      <c r="AP68" s="38">
        <f t="shared" si="13"/>
        <v>2538.5076598541746</v>
      </c>
    </row>
    <row r="69" spans="1:42" x14ac:dyDescent="0.25">
      <c r="A69" s="14">
        <v>67</v>
      </c>
      <c r="B69" s="14" t="s">
        <v>420</v>
      </c>
      <c r="C69" s="14" t="s">
        <v>271</v>
      </c>
      <c r="D69" s="36">
        <v>313.25695405619899</v>
      </c>
      <c r="E69" s="36">
        <v>-63.719960157429099</v>
      </c>
      <c r="F69" s="36">
        <v>5.6697613726796696</v>
      </c>
      <c r="G69" s="36">
        <v>0.73724897215718599</v>
      </c>
      <c r="H69" s="36">
        <v>23.749092812787399</v>
      </c>
      <c r="I69" s="36">
        <v>0.60623249991248696</v>
      </c>
      <c r="J69" s="36">
        <v>783.18363505052196</v>
      </c>
      <c r="K69" s="36">
        <v>395402.74849197199</v>
      </c>
      <c r="L69" s="36">
        <v>1.8941512131126399</v>
      </c>
      <c r="M69" s="36">
        <v>0.371885413513591</v>
      </c>
      <c r="N69" s="36">
        <v>41.998998735120701</v>
      </c>
      <c r="O69" s="36">
        <v>0.65067796177269199</v>
      </c>
      <c r="P69" s="36">
        <v>9.7035288467262095</v>
      </c>
      <c r="Q69" s="36">
        <v>10.0287504206294</v>
      </c>
      <c r="R69" s="36">
        <v>1.91935352441433</v>
      </c>
      <c r="S69" s="36">
        <v>29.659563420122598</v>
      </c>
      <c r="T69" s="36">
        <v>6.5753499520487004</v>
      </c>
      <c r="U69" s="36">
        <v>68.477786721644193</v>
      </c>
      <c r="V69" s="36">
        <v>23.582377225920901</v>
      </c>
      <c r="W69" s="36">
        <v>107.919066955918</v>
      </c>
      <c r="X69" s="36">
        <v>23.710562838747201</v>
      </c>
      <c r="Y69" s="36">
        <v>267.488590907054</v>
      </c>
      <c r="Z69" s="36">
        <v>50.487199798255702</v>
      </c>
      <c r="AA69" s="36">
        <v>8543.4069795560208</v>
      </c>
      <c r="AB69" s="36">
        <v>0.531004155244586</v>
      </c>
      <c r="AC69" s="37">
        <f t="shared" ref="AC69:AC132" si="14">M69/0.237</f>
        <v>1.569136765880131</v>
      </c>
      <c r="AD69" s="36">
        <f t="shared" ref="AD69:AD132" si="15">N69/0.613</f>
        <v>68.513864168223009</v>
      </c>
      <c r="AE69" s="36">
        <f t="shared" ref="AE69:AE132" si="16">O69/0.0928</f>
        <v>7.0116159673781473</v>
      </c>
      <c r="AF69" s="36">
        <f t="shared" ref="AF69:AF132" si="17">P69/0.457</f>
        <v>21.233104697431529</v>
      </c>
      <c r="AG69" s="36">
        <f t="shared" ref="AG69:AG132" si="18">Q69/0.148</f>
        <v>67.761827166414875</v>
      </c>
      <c r="AH69" s="36">
        <f t="shared" ref="AH69:AH132" si="19">R69/0.0563</f>
        <v>34.091536845725223</v>
      </c>
      <c r="AI69" s="36">
        <f t="shared" ref="AI69:AI132" si="20">S69/0.199</f>
        <v>149.0430322619226</v>
      </c>
      <c r="AJ69" s="36">
        <f t="shared" ref="AJ69:AJ132" si="21">T69/0.0361</f>
        <v>182.14265795148754</v>
      </c>
      <c r="AK69" s="36">
        <f t="shared" ref="AK69:AK132" si="22">U69/0.246</f>
        <v>278.36498667335036</v>
      </c>
      <c r="AL69" s="36">
        <f t="shared" ref="AL69:AL132" si="23">V69/0.0546</f>
        <v>431.9116708044121</v>
      </c>
      <c r="AM69" s="36">
        <f t="shared" ref="AM69:AM132" si="24">W69/0.16</f>
        <v>674.49416847448742</v>
      </c>
      <c r="AN69" s="36">
        <f t="shared" ref="AN69:AN132" si="25">X69/0.0247</f>
        <v>959.94181533389474</v>
      </c>
      <c r="AO69" s="36">
        <f t="shared" ref="AO69:AO132" si="26">Y69/0.161</f>
        <v>1661.419819298472</v>
      </c>
      <c r="AP69" s="38">
        <f t="shared" ref="AP69:AP132" si="27">Z69/0.0246</f>
        <v>2052.3251950510448</v>
      </c>
    </row>
    <row r="70" spans="1:42" x14ac:dyDescent="0.25">
      <c r="A70" s="14">
        <v>68</v>
      </c>
      <c r="B70" s="14" t="s">
        <v>421</v>
      </c>
      <c r="C70" s="14" t="s">
        <v>271</v>
      </c>
      <c r="D70" s="36">
        <v>435.15747089728001</v>
      </c>
      <c r="E70" s="36">
        <v>-63.204169561423399</v>
      </c>
      <c r="F70" s="36">
        <v>2.68999638397122</v>
      </c>
      <c r="G70" s="36">
        <v>-0.27407708988710699</v>
      </c>
      <c r="H70" s="36">
        <v>-1.80957981608458</v>
      </c>
      <c r="I70" s="36">
        <v>0.176342194829823</v>
      </c>
      <c r="J70" s="36">
        <v>500.666286460724</v>
      </c>
      <c r="K70" s="36">
        <v>411857.07360558899</v>
      </c>
      <c r="L70" s="36">
        <v>1.4471404149956899</v>
      </c>
      <c r="M70" s="36">
        <v>-1.2848412626589999E-3</v>
      </c>
      <c r="N70" s="36">
        <v>26.4080033447243</v>
      </c>
      <c r="O70" s="36">
        <v>0.27781331211312699</v>
      </c>
      <c r="P70" s="36">
        <v>3.5955552658568699</v>
      </c>
      <c r="Q70" s="36">
        <v>5.6726702987999298</v>
      </c>
      <c r="R70" s="36">
        <v>1.12878264345733</v>
      </c>
      <c r="S70" s="36">
        <v>15.2402895650131</v>
      </c>
      <c r="T70" s="36">
        <v>3.3612055672521501</v>
      </c>
      <c r="U70" s="36">
        <v>45.167447962973903</v>
      </c>
      <c r="V70" s="36">
        <v>12.753671042922701</v>
      </c>
      <c r="W70" s="36">
        <v>67.6499086178098</v>
      </c>
      <c r="X70" s="36">
        <v>14.612907905821</v>
      </c>
      <c r="Y70" s="36">
        <v>155.18048398732799</v>
      </c>
      <c r="Z70" s="36">
        <v>35.573726077101703</v>
      </c>
      <c r="AA70" s="36">
        <v>8403.2591546305594</v>
      </c>
      <c r="AB70" s="36">
        <v>0.22950828640743701</v>
      </c>
      <c r="AC70" s="37">
        <v>0</v>
      </c>
      <c r="AD70" s="36">
        <f t="shared" si="15"/>
        <v>43.079940203465419</v>
      </c>
      <c r="AE70" s="36">
        <f t="shared" si="16"/>
        <v>2.9936779322535236</v>
      </c>
      <c r="AF70" s="36">
        <f t="shared" si="17"/>
        <v>7.8677358115029969</v>
      </c>
      <c r="AG70" s="36">
        <f t="shared" si="18"/>
        <v>38.328853370269798</v>
      </c>
      <c r="AH70" s="36">
        <f t="shared" si="19"/>
        <v>20.049425283433926</v>
      </c>
      <c r="AI70" s="36">
        <f t="shared" si="20"/>
        <v>76.584369673432661</v>
      </c>
      <c r="AJ70" s="36">
        <f t="shared" si="21"/>
        <v>93.108187458508311</v>
      </c>
      <c r="AK70" s="36">
        <f t="shared" si="22"/>
        <v>183.60751204460936</v>
      </c>
      <c r="AL70" s="36">
        <f t="shared" si="23"/>
        <v>233.58371873484799</v>
      </c>
      <c r="AM70" s="36">
        <f t="shared" si="24"/>
        <v>422.81192886131123</v>
      </c>
      <c r="AN70" s="36">
        <f t="shared" si="25"/>
        <v>591.61570468910929</v>
      </c>
      <c r="AO70" s="36">
        <f t="shared" si="26"/>
        <v>963.85393780949062</v>
      </c>
      <c r="AP70" s="38">
        <f t="shared" si="27"/>
        <v>1446.0864258984432</v>
      </c>
    </row>
    <row r="71" spans="1:42" x14ac:dyDescent="0.25">
      <c r="A71" s="14">
        <v>69</v>
      </c>
      <c r="B71" s="14" t="s">
        <v>422</v>
      </c>
      <c r="C71" s="14" t="s">
        <v>271</v>
      </c>
      <c r="D71" s="36">
        <v>412.47421405278402</v>
      </c>
      <c r="E71" s="36">
        <v>245.56185223944601</v>
      </c>
      <c r="F71" s="36">
        <v>9.3016237504087798</v>
      </c>
      <c r="G71" s="36">
        <v>0.69340460474165799</v>
      </c>
      <c r="H71" s="36">
        <v>-27.619344956116102</v>
      </c>
      <c r="I71" s="36">
        <v>0.39710180096784697</v>
      </c>
      <c r="J71" s="36">
        <v>817.28317742399395</v>
      </c>
      <c r="K71" s="36">
        <v>396949.06488925603</v>
      </c>
      <c r="L71" s="36">
        <v>1.4781105260788401</v>
      </c>
      <c r="M71" s="36">
        <v>0.22714582386785601</v>
      </c>
      <c r="N71" s="36">
        <v>43.513636312736999</v>
      </c>
      <c r="O71" s="36">
        <v>0.93532089742005498</v>
      </c>
      <c r="P71" s="36">
        <v>11.8382909493755</v>
      </c>
      <c r="Q71" s="36">
        <v>14.1605683875712</v>
      </c>
      <c r="R71" s="36">
        <v>3.0421445192518299</v>
      </c>
      <c r="S71" s="36">
        <v>39.590853913909697</v>
      </c>
      <c r="T71" s="36">
        <v>8.9094647467988199</v>
      </c>
      <c r="U71" s="36">
        <v>78.440171989448302</v>
      </c>
      <c r="V71" s="36">
        <v>26.976345278534598</v>
      </c>
      <c r="W71" s="36">
        <v>119.794642252521</v>
      </c>
      <c r="X71" s="36">
        <v>23.9315613213642</v>
      </c>
      <c r="Y71" s="36">
        <v>231.21968368279599</v>
      </c>
      <c r="Z71" s="36">
        <v>50.446461144984497</v>
      </c>
      <c r="AA71" s="36">
        <v>7261.8917088806202</v>
      </c>
      <c r="AB71" s="36">
        <v>0.25043874473578198</v>
      </c>
      <c r="AC71" s="37">
        <f t="shared" si="14"/>
        <v>0.95842119775466672</v>
      </c>
      <c r="AD71" s="36">
        <f t="shared" si="15"/>
        <v>70.984724816862965</v>
      </c>
      <c r="AE71" s="36">
        <f t="shared" si="16"/>
        <v>10.078888980819558</v>
      </c>
      <c r="AF71" s="36">
        <f t="shared" si="17"/>
        <v>25.904356563184901</v>
      </c>
      <c r="AG71" s="36">
        <f t="shared" si="18"/>
        <v>95.679516132237836</v>
      </c>
      <c r="AH71" s="36">
        <f t="shared" si="19"/>
        <v>54.034538530227884</v>
      </c>
      <c r="AI71" s="36">
        <f t="shared" si="20"/>
        <v>198.94901464276228</v>
      </c>
      <c r="AJ71" s="36">
        <f t="shared" si="21"/>
        <v>246.79957747365151</v>
      </c>
      <c r="AK71" s="36">
        <f t="shared" si="22"/>
        <v>318.86248776198499</v>
      </c>
      <c r="AL71" s="36">
        <f t="shared" si="23"/>
        <v>494.07225784861902</v>
      </c>
      <c r="AM71" s="36">
        <f t="shared" si="24"/>
        <v>748.7165140782563</v>
      </c>
      <c r="AN71" s="36">
        <f t="shared" si="25"/>
        <v>968.88912232243729</v>
      </c>
      <c r="AO71" s="36">
        <f t="shared" si="26"/>
        <v>1436.1471036198509</v>
      </c>
      <c r="AP71" s="38">
        <f t="shared" si="27"/>
        <v>2050.6691522351421</v>
      </c>
    </row>
    <row r="72" spans="1:42" x14ac:dyDescent="0.25">
      <c r="A72" s="14">
        <v>70</v>
      </c>
      <c r="B72" s="14" t="s">
        <v>423</v>
      </c>
      <c r="C72" s="14" t="s">
        <v>271</v>
      </c>
      <c r="D72" s="36">
        <v>851.94155655339</v>
      </c>
      <c r="E72" s="36">
        <v>25.795289181221701</v>
      </c>
      <c r="F72" s="36">
        <v>5.9348735577158598</v>
      </c>
      <c r="G72" s="36">
        <v>0.122416342455025</v>
      </c>
      <c r="H72" s="36">
        <v>77.272067475798295</v>
      </c>
      <c r="I72" s="36">
        <v>0.33873549375109002</v>
      </c>
      <c r="J72" s="36">
        <v>1936.6953722713499</v>
      </c>
      <c r="K72" s="36">
        <v>374643.51966415503</v>
      </c>
      <c r="L72" s="36">
        <v>2.2659465963649299</v>
      </c>
      <c r="M72" s="36">
        <v>8.4870026766335996E-2</v>
      </c>
      <c r="N72" s="36">
        <v>84.806257855845203</v>
      </c>
      <c r="O72" s="36">
        <v>0.93545287590896797</v>
      </c>
      <c r="P72" s="36">
        <v>12.2490341207405</v>
      </c>
      <c r="Q72" s="36">
        <v>17.7721329979458</v>
      </c>
      <c r="R72" s="36">
        <v>5.5760108080123896</v>
      </c>
      <c r="S72" s="36">
        <v>74.640951760245002</v>
      </c>
      <c r="T72" s="36">
        <v>17.5827485312163</v>
      </c>
      <c r="U72" s="36">
        <v>183.756788797045</v>
      </c>
      <c r="V72" s="36">
        <v>63.719286275776099</v>
      </c>
      <c r="W72" s="36">
        <v>279.61194087280097</v>
      </c>
      <c r="X72" s="36">
        <v>49.658595000864899</v>
      </c>
      <c r="Y72" s="36">
        <v>461.48689960163603</v>
      </c>
      <c r="Z72" s="36">
        <v>104.487503057444</v>
      </c>
      <c r="AA72" s="36">
        <v>6144.9776728263896</v>
      </c>
      <c r="AB72" s="36">
        <v>0.37678071874678898</v>
      </c>
      <c r="AC72" s="37">
        <f t="shared" si="14"/>
        <v>0.35810137876091142</v>
      </c>
      <c r="AD72" s="36">
        <f t="shared" si="15"/>
        <v>138.34626077625646</v>
      </c>
      <c r="AE72" s="36">
        <f t="shared" si="16"/>
        <v>10.080311162812155</v>
      </c>
      <c r="AF72" s="36">
        <f t="shared" si="17"/>
        <v>26.803138119782275</v>
      </c>
      <c r="AG72" s="36">
        <f t="shared" si="18"/>
        <v>120.08197971585001</v>
      </c>
      <c r="AH72" s="36">
        <f t="shared" si="19"/>
        <v>99.041044547289331</v>
      </c>
      <c r="AI72" s="36">
        <f t="shared" si="20"/>
        <v>375.08015959922108</v>
      </c>
      <c r="AJ72" s="36">
        <f t="shared" si="21"/>
        <v>487.05674601707204</v>
      </c>
      <c r="AK72" s="36">
        <f t="shared" si="22"/>
        <v>746.97881624815045</v>
      </c>
      <c r="AL72" s="36">
        <f t="shared" si="23"/>
        <v>1167.0198951607344</v>
      </c>
      <c r="AM72" s="36">
        <f t="shared" si="24"/>
        <v>1747.5746304550059</v>
      </c>
      <c r="AN72" s="36">
        <f t="shared" si="25"/>
        <v>2010.4694332333968</v>
      </c>
      <c r="AO72" s="36">
        <f t="shared" si="26"/>
        <v>2866.3782583952548</v>
      </c>
      <c r="AP72" s="38">
        <f t="shared" si="27"/>
        <v>4247.4594738798378</v>
      </c>
    </row>
    <row r="73" spans="1:42" x14ac:dyDescent="0.25">
      <c r="A73" s="14">
        <v>71</v>
      </c>
      <c r="B73" s="14" t="s">
        <v>424</v>
      </c>
      <c r="C73" s="14" t="s">
        <v>271</v>
      </c>
      <c r="D73" s="36">
        <v>448.12929869343401</v>
      </c>
      <c r="E73" s="36">
        <v>228.78084274330701</v>
      </c>
      <c r="F73" s="36">
        <v>4.9654402926108503</v>
      </c>
      <c r="G73" s="36">
        <v>0.48333876068549197</v>
      </c>
      <c r="H73" s="36">
        <v>32.083720795062398</v>
      </c>
      <c r="I73" s="36">
        <v>1.23737318752812</v>
      </c>
      <c r="J73" s="36">
        <v>390.44305162777499</v>
      </c>
      <c r="K73" s="36">
        <v>404652.43013391999</v>
      </c>
      <c r="L73" s="36">
        <v>1.4879688130609099</v>
      </c>
      <c r="M73" s="36">
        <v>2.9481544224230001E-2</v>
      </c>
      <c r="N73" s="36">
        <v>26.499276242976801</v>
      </c>
      <c r="O73" s="36">
        <v>0.19965412590213</v>
      </c>
      <c r="P73" s="36">
        <v>3.2945109302683102</v>
      </c>
      <c r="Q73" s="36">
        <v>5.0296901432693604</v>
      </c>
      <c r="R73" s="36">
        <v>1.0099719381730099</v>
      </c>
      <c r="S73" s="36">
        <v>11.8249509505226</v>
      </c>
      <c r="T73" s="36">
        <v>3.4210895329742099</v>
      </c>
      <c r="U73" s="36">
        <v>33.015203268316597</v>
      </c>
      <c r="V73" s="36">
        <v>12.0290240315659</v>
      </c>
      <c r="W73" s="36">
        <v>56.1869952296815</v>
      </c>
      <c r="X73" s="36">
        <v>12.4212376211253</v>
      </c>
      <c r="Y73" s="36">
        <v>123.1768403539</v>
      </c>
      <c r="Z73" s="36">
        <v>28.109956564899001</v>
      </c>
      <c r="AA73" s="36">
        <v>8806.9927342055998</v>
      </c>
      <c r="AB73" s="36">
        <v>0.12910656722168001</v>
      </c>
      <c r="AC73" s="37">
        <f t="shared" si="14"/>
        <v>0.12439470136805908</v>
      </c>
      <c r="AD73" s="36">
        <f t="shared" si="15"/>
        <v>43.228835632914851</v>
      </c>
      <c r="AE73" s="36">
        <f t="shared" si="16"/>
        <v>2.1514453222212286</v>
      </c>
      <c r="AF73" s="36">
        <f t="shared" si="17"/>
        <v>7.20899547104663</v>
      </c>
      <c r="AG73" s="36">
        <f t="shared" si="18"/>
        <v>33.984392859928114</v>
      </c>
      <c r="AH73" s="36">
        <f t="shared" si="19"/>
        <v>17.939110802362521</v>
      </c>
      <c r="AI73" s="36">
        <f t="shared" si="20"/>
        <v>59.42186407297789</v>
      </c>
      <c r="AJ73" s="36">
        <f t="shared" si="21"/>
        <v>94.767023074077841</v>
      </c>
      <c r="AK73" s="36">
        <f t="shared" si="22"/>
        <v>134.20814336714065</v>
      </c>
      <c r="AL73" s="36">
        <f t="shared" si="23"/>
        <v>220.31179544992489</v>
      </c>
      <c r="AM73" s="36">
        <f t="shared" si="24"/>
        <v>351.16872018550936</v>
      </c>
      <c r="AN73" s="36">
        <f t="shared" si="25"/>
        <v>502.8841142155992</v>
      </c>
      <c r="AO73" s="36">
        <f t="shared" si="26"/>
        <v>765.07354257080749</v>
      </c>
      <c r="AP73" s="38">
        <f t="shared" si="27"/>
        <v>1142.6811611747562</v>
      </c>
    </row>
    <row r="74" spans="1:42" x14ac:dyDescent="0.25">
      <c r="A74" s="14">
        <v>72</v>
      </c>
      <c r="B74" s="14" t="s">
        <v>425</v>
      </c>
      <c r="C74" s="14" t="s">
        <v>271</v>
      </c>
      <c r="D74" s="36">
        <v>537.37240602413499</v>
      </c>
      <c r="E74" s="36">
        <v>-36.3072353800843</v>
      </c>
      <c r="F74" s="36">
        <v>6.7390078990399802</v>
      </c>
      <c r="G74" s="36">
        <v>0.165299783151307</v>
      </c>
      <c r="H74" s="36">
        <v>6.9924890700914499</v>
      </c>
      <c r="I74" s="36">
        <v>0.420768368807247</v>
      </c>
      <c r="J74" s="36">
        <v>257.310630800632</v>
      </c>
      <c r="K74" s="36">
        <v>418102.35614078998</v>
      </c>
      <c r="L74" s="36">
        <v>1.36899095492041</v>
      </c>
      <c r="M74" s="36">
        <v>2.7856149416419999E-2</v>
      </c>
      <c r="N74" s="36">
        <v>17.331764728053599</v>
      </c>
      <c r="O74" s="36">
        <v>9.7144424979175997E-2</v>
      </c>
      <c r="P74" s="36">
        <v>2.0225281637550601</v>
      </c>
      <c r="Q74" s="36">
        <v>2.1009436350856601</v>
      </c>
      <c r="R74" s="36">
        <v>0.74803962940611701</v>
      </c>
      <c r="S74" s="36">
        <v>8.6333138612668794</v>
      </c>
      <c r="T74" s="36">
        <v>1.8098589345262599</v>
      </c>
      <c r="U74" s="36">
        <v>23.2884588664277</v>
      </c>
      <c r="V74" s="36">
        <v>7.4761497562995904</v>
      </c>
      <c r="W74" s="36">
        <v>38.782107216451998</v>
      </c>
      <c r="X74" s="36">
        <v>8.0435355636691295</v>
      </c>
      <c r="Y74" s="36">
        <v>84.842063485571899</v>
      </c>
      <c r="Z74" s="36">
        <v>17.8878116953376</v>
      </c>
      <c r="AA74" s="36">
        <v>8053.0916469304002</v>
      </c>
      <c r="AB74" s="36">
        <v>0.142037316456088</v>
      </c>
      <c r="AC74" s="37">
        <f t="shared" si="14"/>
        <v>0.11753649542793249</v>
      </c>
      <c r="AD74" s="36">
        <f t="shared" si="15"/>
        <v>28.273678186058074</v>
      </c>
      <c r="AE74" s="36">
        <f t="shared" si="16"/>
        <v>1.046814924344569</v>
      </c>
      <c r="AF74" s="36">
        <f t="shared" si="17"/>
        <v>4.4256633780198253</v>
      </c>
      <c r="AG74" s="36">
        <f t="shared" si="18"/>
        <v>14.195565101930136</v>
      </c>
      <c r="AH74" s="36">
        <f t="shared" si="19"/>
        <v>13.286671925508294</v>
      </c>
      <c r="AI74" s="36">
        <f t="shared" si="20"/>
        <v>43.38348674003457</v>
      </c>
      <c r="AJ74" s="36">
        <f t="shared" si="21"/>
        <v>50.134596524273128</v>
      </c>
      <c r="AK74" s="36">
        <f t="shared" si="22"/>
        <v>94.66853197734838</v>
      </c>
      <c r="AL74" s="36">
        <f t="shared" si="23"/>
        <v>136.9258197124467</v>
      </c>
      <c r="AM74" s="36">
        <f t="shared" si="24"/>
        <v>242.38817010282497</v>
      </c>
      <c r="AN74" s="36">
        <f t="shared" si="25"/>
        <v>325.64921310401337</v>
      </c>
      <c r="AO74" s="36">
        <f t="shared" si="26"/>
        <v>526.96933841970122</v>
      </c>
      <c r="AP74" s="38">
        <f t="shared" si="27"/>
        <v>727.14681688364226</v>
      </c>
    </row>
    <row r="75" spans="1:42" x14ac:dyDescent="0.25">
      <c r="A75" s="14">
        <v>73</v>
      </c>
      <c r="B75" s="14" t="s">
        <v>426</v>
      </c>
      <c r="C75" s="14" t="s">
        <v>271</v>
      </c>
      <c r="D75" s="36">
        <v>127.52007276512801</v>
      </c>
      <c r="E75" s="36">
        <v>-36.883668938410501</v>
      </c>
      <c r="F75" s="36">
        <v>9.4739706851343506</v>
      </c>
      <c r="G75" s="36">
        <v>0.25398775330380002</v>
      </c>
      <c r="H75" s="36">
        <v>50.996123428746799</v>
      </c>
      <c r="I75" s="36">
        <v>0.72135411686273798</v>
      </c>
      <c r="J75" s="36">
        <v>572.39291813588</v>
      </c>
      <c r="K75" s="36">
        <v>404866.202283666</v>
      </c>
      <c r="L75" s="36">
        <v>1.55350677979217</v>
      </c>
      <c r="M75" s="36">
        <v>0.22218320655672599</v>
      </c>
      <c r="N75" s="36">
        <v>34.551057242879402</v>
      </c>
      <c r="O75" s="36">
        <v>0.540324078378982</v>
      </c>
      <c r="P75" s="36">
        <v>5.9364034323388699</v>
      </c>
      <c r="Q75" s="36">
        <v>6.2957347540509501</v>
      </c>
      <c r="R75" s="36">
        <v>1.5980608694957099</v>
      </c>
      <c r="S75" s="36">
        <v>18.749362776709098</v>
      </c>
      <c r="T75" s="36">
        <v>5.7915585877723998</v>
      </c>
      <c r="U75" s="36">
        <v>52.221567598502098</v>
      </c>
      <c r="V75" s="36">
        <v>17.099730023671199</v>
      </c>
      <c r="W75" s="36">
        <v>85.849872929128594</v>
      </c>
      <c r="X75" s="36">
        <v>18.621789669531399</v>
      </c>
      <c r="Y75" s="36">
        <v>168.18111312385199</v>
      </c>
      <c r="Z75" s="36">
        <v>37.6954277280282</v>
      </c>
      <c r="AA75" s="36">
        <v>8757.7883282117691</v>
      </c>
      <c r="AB75" s="36">
        <v>0.32021681462718499</v>
      </c>
      <c r="AC75" s="37">
        <f t="shared" si="14"/>
        <v>0.93748188420559497</v>
      </c>
      <c r="AD75" s="36">
        <f t="shared" si="15"/>
        <v>56.363878047111584</v>
      </c>
      <c r="AE75" s="36">
        <f t="shared" si="16"/>
        <v>5.8224577411528236</v>
      </c>
      <c r="AF75" s="36">
        <f t="shared" si="17"/>
        <v>12.989941865074114</v>
      </c>
      <c r="AG75" s="36">
        <f t="shared" si="18"/>
        <v>42.538748338182096</v>
      </c>
      <c r="AH75" s="36">
        <f t="shared" si="19"/>
        <v>28.384740133138717</v>
      </c>
      <c r="AI75" s="36">
        <f t="shared" si="20"/>
        <v>94.217903400548224</v>
      </c>
      <c r="AJ75" s="36">
        <f t="shared" si="21"/>
        <v>160.4309858108698</v>
      </c>
      <c r="AK75" s="36">
        <f t="shared" si="22"/>
        <v>212.2827951158622</v>
      </c>
      <c r="AL75" s="36">
        <f t="shared" si="23"/>
        <v>313.18186856540655</v>
      </c>
      <c r="AM75" s="36">
        <f t="shared" si="24"/>
        <v>536.56170580705373</v>
      </c>
      <c r="AN75" s="36">
        <f t="shared" si="25"/>
        <v>753.91861010248579</v>
      </c>
      <c r="AO75" s="36">
        <f t="shared" si="26"/>
        <v>1044.6031871046707</v>
      </c>
      <c r="AP75" s="38">
        <f t="shared" si="27"/>
        <v>1532.3344604889512</v>
      </c>
    </row>
    <row r="76" spans="1:42" x14ac:dyDescent="0.25">
      <c r="A76" s="14">
        <v>74</v>
      </c>
      <c r="B76" s="14" t="s">
        <v>427</v>
      </c>
      <c r="C76" s="14" t="s">
        <v>271</v>
      </c>
      <c r="D76" s="36">
        <v>436.20674164094203</v>
      </c>
      <c r="E76" s="36">
        <v>104.726746953041</v>
      </c>
      <c r="F76" s="36">
        <v>15.9929882296309</v>
      </c>
      <c r="G76" s="36">
        <v>0.33622925592355402</v>
      </c>
      <c r="H76" s="36">
        <v>66.559141941750497</v>
      </c>
      <c r="I76" s="36">
        <v>2.23582432759141</v>
      </c>
      <c r="J76" s="36">
        <v>495.74730010514202</v>
      </c>
      <c r="K76" s="36">
        <v>383160.50619880302</v>
      </c>
      <c r="L76" s="36">
        <v>2.1768833835293</v>
      </c>
      <c r="M76" s="36">
        <v>0.24982568137368799</v>
      </c>
      <c r="N76" s="36">
        <v>32.671844896852001</v>
      </c>
      <c r="O76" s="36">
        <v>0.65753339825380597</v>
      </c>
      <c r="P76" s="36">
        <v>5.6857511659407596</v>
      </c>
      <c r="Q76" s="36">
        <v>6.7981803698058298</v>
      </c>
      <c r="R76" s="36">
        <v>1.6865496905059301</v>
      </c>
      <c r="S76" s="36">
        <v>18.494348510995199</v>
      </c>
      <c r="T76" s="36">
        <v>4.4167496746839596</v>
      </c>
      <c r="U76" s="36">
        <v>45.426300918793203</v>
      </c>
      <c r="V76" s="36">
        <v>15.0204719690799</v>
      </c>
      <c r="W76" s="36">
        <v>75.546152536789705</v>
      </c>
      <c r="X76" s="36">
        <v>14.434707607709001</v>
      </c>
      <c r="Y76" s="36">
        <v>153.39858650682001</v>
      </c>
      <c r="Z76" s="36">
        <v>33.1964474785118</v>
      </c>
      <c r="AA76" s="36">
        <v>8710.66266643573</v>
      </c>
      <c r="AB76" s="36">
        <v>0.492477633690385</v>
      </c>
      <c r="AC76" s="37">
        <f t="shared" si="14"/>
        <v>1.054116799045097</v>
      </c>
      <c r="AD76" s="36">
        <f t="shared" si="15"/>
        <v>53.29827878768679</v>
      </c>
      <c r="AE76" s="36">
        <f t="shared" si="16"/>
        <v>7.0854892053211858</v>
      </c>
      <c r="AF76" s="36">
        <f t="shared" si="17"/>
        <v>12.441468634443675</v>
      </c>
      <c r="AG76" s="36">
        <f t="shared" si="18"/>
        <v>45.93365114733669</v>
      </c>
      <c r="AH76" s="36">
        <f t="shared" si="19"/>
        <v>29.95647762887975</v>
      </c>
      <c r="AI76" s="36">
        <f t="shared" si="20"/>
        <v>92.936424678367828</v>
      </c>
      <c r="AJ76" s="36">
        <f t="shared" si="21"/>
        <v>122.34763641783822</v>
      </c>
      <c r="AK76" s="36">
        <f t="shared" si="22"/>
        <v>184.65975983249271</v>
      </c>
      <c r="AL76" s="36">
        <f t="shared" si="23"/>
        <v>275.10021921391757</v>
      </c>
      <c r="AM76" s="36">
        <f t="shared" si="24"/>
        <v>472.16345335493565</v>
      </c>
      <c r="AN76" s="36">
        <f t="shared" si="25"/>
        <v>584.40111772101216</v>
      </c>
      <c r="AO76" s="36">
        <f t="shared" si="26"/>
        <v>952.78625159515536</v>
      </c>
      <c r="AP76" s="38">
        <f t="shared" si="27"/>
        <v>1349.4490844923496</v>
      </c>
    </row>
    <row r="77" spans="1:42" x14ac:dyDescent="0.25">
      <c r="A77" s="14">
        <v>75</v>
      </c>
      <c r="B77" s="14" t="s">
        <v>428</v>
      </c>
      <c r="C77" s="14" t="s">
        <v>271</v>
      </c>
      <c r="D77" s="36">
        <v>486.10292583296501</v>
      </c>
      <c r="E77" s="36">
        <v>146.469681791819</v>
      </c>
      <c r="F77" s="36">
        <v>4.9856089624475404</v>
      </c>
      <c r="G77" s="36">
        <v>-0.14921897704329401</v>
      </c>
      <c r="H77" s="36">
        <v>-2.26381241987256</v>
      </c>
      <c r="I77" s="36">
        <v>7.6456831255376001E-2</v>
      </c>
      <c r="J77" s="36">
        <v>234.60494242370001</v>
      </c>
      <c r="K77" s="36">
        <v>394889.67058705899</v>
      </c>
      <c r="L77" s="36">
        <v>1.2801661943437199</v>
      </c>
      <c r="M77" s="36">
        <v>6.3077275242809996E-3</v>
      </c>
      <c r="N77" s="36">
        <v>16.7381336548872</v>
      </c>
      <c r="O77" s="36">
        <v>6.0530545520215001E-2</v>
      </c>
      <c r="P77" s="36">
        <v>1.3372205069327401</v>
      </c>
      <c r="Q77" s="36">
        <v>2.1859137211549302</v>
      </c>
      <c r="R77" s="36">
        <v>0.54285671151748505</v>
      </c>
      <c r="S77" s="36">
        <v>6.0361490339533903</v>
      </c>
      <c r="T77" s="36">
        <v>1.9268872705356801</v>
      </c>
      <c r="U77" s="36">
        <v>17.846987532126299</v>
      </c>
      <c r="V77" s="36">
        <v>7.3083794472868204</v>
      </c>
      <c r="W77" s="36">
        <v>36.171835939834601</v>
      </c>
      <c r="X77" s="36">
        <v>7.8713983654995303</v>
      </c>
      <c r="Y77" s="36">
        <v>79.376591949255001</v>
      </c>
      <c r="Z77" s="36">
        <v>17.166120409552502</v>
      </c>
      <c r="AA77" s="36">
        <v>7984.1118957695599</v>
      </c>
      <c r="AB77" s="36">
        <v>8.7027583527496996E-2</v>
      </c>
      <c r="AC77" s="37">
        <f t="shared" si="14"/>
        <v>2.6614884068696203E-2</v>
      </c>
      <c r="AD77" s="36">
        <f t="shared" si="15"/>
        <v>27.305275130321697</v>
      </c>
      <c r="AE77" s="36">
        <f t="shared" si="16"/>
        <v>0.65226880948507548</v>
      </c>
      <c r="AF77" s="36">
        <f t="shared" si="17"/>
        <v>2.9260842602466961</v>
      </c>
      <c r="AG77" s="36">
        <f t="shared" si="18"/>
        <v>14.769687305100881</v>
      </c>
      <c r="AH77" s="36">
        <f t="shared" si="19"/>
        <v>9.642215124644494</v>
      </c>
      <c r="AI77" s="36">
        <f t="shared" si="20"/>
        <v>30.332407205795931</v>
      </c>
      <c r="AJ77" s="36">
        <f t="shared" si="21"/>
        <v>53.376378685198894</v>
      </c>
      <c r="AK77" s="36">
        <f t="shared" si="22"/>
        <v>72.54872980539146</v>
      </c>
      <c r="AL77" s="36">
        <f t="shared" si="23"/>
        <v>133.85310343016155</v>
      </c>
      <c r="AM77" s="36">
        <f t="shared" si="24"/>
        <v>226.07397462396625</v>
      </c>
      <c r="AN77" s="36">
        <f t="shared" si="25"/>
        <v>318.68009576921173</v>
      </c>
      <c r="AO77" s="36">
        <f t="shared" si="26"/>
        <v>493.02231024381985</v>
      </c>
      <c r="AP77" s="38">
        <f t="shared" si="27"/>
        <v>697.80977274603663</v>
      </c>
    </row>
    <row r="78" spans="1:42" x14ac:dyDescent="0.25">
      <c r="A78" s="14">
        <v>76</v>
      </c>
      <c r="B78" s="14" t="s">
        <v>429</v>
      </c>
      <c r="C78" s="14" t="s">
        <v>271</v>
      </c>
      <c r="D78" s="36">
        <v>478.20025676862599</v>
      </c>
      <c r="E78" s="36">
        <v>0.83294321736585597</v>
      </c>
      <c r="F78" s="36">
        <v>4.3453080712721004</v>
      </c>
      <c r="G78" s="36">
        <v>9.1129623956454006E-2</v>
      </c>
      <c r="H78" s="36">
        <v>7.5420809314259003</v>
      </c>
      <c r="I78" s="36">
        <v>0.37960292051629602</v>
      </c>
      <c r="J78" s="36">
        <v>271.23463259797302</v>
      </c>
      <c r="K78" s="36">
        <v>400529.65007989103</v>
      </c>
      <c r="L78" s="36">
        <v>1.7159973137314599</v>
      </c>
      <c r="M78" s="36">
        <v>7.5784658298219997E-3</v>
      </c>
      <c r="N78" s="36">
        <v>17.825582460668901</v>
      </c>
      <c r="O78" s="36">
        <v>2.5353470698534001E-2</v>
      </c>
      <c r="P78" s="36">
        <v>0.91817898663725706</v>
      </c>
      <c r="Q78" s="36">
        <v>1.5735766014077699</v>
      </c>
      <c r="R78" s="36">
        <v>0.27954773356122198</v>
      </c>
      <c r="S78" s="36">
        <v>6.3328310176065603</v>
      </c>
      <c r="T78" s="36">
        <v>2.0039812111411899</v>
      </c>
      <c r="U78" s="36">
        <v>21.065266068100598</v>
      </c>
      <c r="V78" s="36">
        <v>8.2393881814866692</v>
      </c>
      <c r="W78" s="36">
        <v>39.305206793679297</v>
      </c>
      <c r="X78" s="36">
        <v>9.0839811849191197</v>
      </c>
      <c r="Y78" s="36">
        <v>99.503503181654295</v>
      </c>
      <c r="Z78" s="36">
        <v>25.670002530424</v>
      </c>
      <c r="AA78" s="36">
        <v>8818.7057211829906</v>
      </c>
      <c r="AB78" s="36">
        <v>8.9427287279126993E-2</v>
      </c>
      <c r="AC78" s="37">
        <f t="shared" si="14"/>
        <v>3.1976649070978906E-2</v>
      </c>
      <c r="AD78" s="36">
        <f t="shared" si="15"/>
        <v>29.079253606311422</v>
      </c>
      <c r="AE78" s="36">
        <f t="shared" si="16"/>
        <v>0.27320550321696124</v>
      </c>
      <c r="AF78" s="36">
        <f t="shared" si="17"/>
        <v>2.0091443908911533</v>
      </c>
      <c r="AG78" s="36">
        <f t="shared" si="18"/>
        <v>10.632274333836284</v>
      </c>
      <c r="AH78" s="36">
        <f t="shared" si="19"/>
        <v>4.9653238643201059</v>
      </c>
      <c r="AI78" s="36">
        <f t="shared" si="20"/>
        <v>31.823271445259095</v>
      </c>
      <c r="AJ78" s="36">
        <f t="shared" si="21"/>
        <v>55.511944906958171</v>
      </c>
      <c r="AK78" s="36">
        <f t="shared" si="22"/>
        <v>85.631162878457715</v>
      </c>
      <c r="AL78" s="36">
        <f t="shared" si="23"/>
        <v>150.90454544847378</v>
      </c>
      <c r="AM78" s="36">
        <f t="shared" si="24"/>
        <v>245.65754246049559</v>
      </c>
      <c r="AN78" s="36">
        <f t="shared" si="25"/>
        <v>367.77251760806155</v>
      </c>
      <c r="AO78" s="36">
        <f t="shared" si="26"/>
        <v>618.03418125251119</v>
      </c>
      <c r="AP78" s="38">
        <f t="shared" si="27"/>
        <v>1043.4960378221137</v>
      </c>
    </row>
    <row r="79" spans="1:42" x14ac:dyDescent="0.25">
      <c r="A79" s="14">
        <v>77</v>
      </c>
      <c r="B79" s="14" t="s">
        <v>430</v>
      </c>
      <c r="C79" s="14" t="s">
        <v>271</v>
      </c>
      <c r="D79" s="36">
        <v>818.39585464306401</v>
      </c>
      <c r="E79" s="36">
        <v>187.70437912131601</v>
      </c>
      <c r="F79" s="36">
        <v>5.5362512527748402</v>
      </c>
      <c r="G79" s="36">
        <v>-3.4351031783283997E-2</v>
      </c>
      <c r="H79" s="36">
        <v>91.902933613609704</v>
      </c>
      <c r="I79" s="36">
        <v>0.34152322938525898</v>
      </c>
      <c r="J79" s="36">
        <v>730.98248480091399</v>
      </c>
      <c r="K79" s="36">
        <v>412656.670165558</v>
      </c>
      <c r="L79" s="36">
        <v>1.3549735831295899</v>
      </c>
      <c r="M79" s="36">
        <v>9.3022390578284E-2</v>
      </c>
      <c r="N79" s="36">
        <v>61.301049630055601</v>
      </c>
      <c r="O79" s="36">
        <v>0.71127902329252302</v>
      </c>
      <c r="P79" s="36">
        <v>8.1303324610456809</v>
      </c>
      <c r="Q79" s="36">
        <v>9.0790089006976409</v>
      </c>
      <c r="R79" s="36">
        <v>2.7371022376903098</v>
      </c>
      <c r="S79" s="36">
        <v>27.432819958723599</v>
      </c>
      <c r="T79" s="36">
        <v>6.8437060392480902</v>
      </c>
      <c r="U79" s="36">
        <v>64.781098225452794</v>
      </c>
      <c r="V79" s="36">
        <v>24.613528921101501</v>
      </c>
      <c r="W79" s="36">
        <v>106.30782700475</v>
      </c>
      <c r="X79" s="36">
        <v>20.876442487509902</v>
      </c>
      <c r="Y79" s="36">
        <v>201.234118232399</v>
      </c>
      <c r="Z79" s="36">
        <v>43.6859156888002</v>
      </c>
      <c r="AA79" s="36">
        <v>7705.8458442369101</v>
      </c>
      <c r="AB79" s="36">
        <v>0.196326322392994</v>
      </c>
      <c r="AC79" s="37">
        <f t="shared" si="14"/>
        <v>0.39249953830499579</v>
      </c>
      <c r="AD79" s="36">
        <f t="shared" si="15"/>
        <v>100.00171228394062</v>
      </c>
      <c r="AE79" s="36">
        <f t="shared" si="16"/>
        <v>7.66464464754874</v>
      </c>
      <c r="AF79" s="36">
        <f t="shared" si="17"/>
        <v>17.790661840362539</v>
      </c>
      <c r="AG79" s="36">
        <f t="shared" si="18"/>
        <v>61.344654734443523</v>
      </c>
      <c r="AH79" s="36">
        <f t="shared" si="19"/>
        <v>48.616380776026816</v>
      </c>
      <c r="AI79" s="36">
        <f t="shared" si="20"/>
        <v>137.85336662675175</v>
      </c>
      <c r="AJ79" s="36">
        <f t="shared" si="21"/>
        <v>189.57634457750942</v>
      </c>
      <c r="AK79" s="36">
        <f t="shared" si="22"/>
        <v>263.33779766444223</v>
      </c>
      <c r="AL79" s="36">
        <f t="shared" si="23"/>
        <v>450.79723298720694</v>
      </c>
      <c r="AM79" s="36">
        <f t="shared" si="24"/>
        <v>664.42391877968748</v>
      </c>
      <c r="AN79" s="36">
        <f t="shared" si="25"/>
        <v>845.20010070890294</v>
      </c>
      <c r="AO79" s="36">
        <f t="shared" si="26"/>
        <v>1249.9013554807391</v>
      </c>
      <c r="AP79" s="38">
        <f t="shared" si="27"/>
        <v>1775.8502312520407</v>
      </c>
    </row>
    <row r="80" spans="1:42" x14ac:dyDescent="0.25">
      <c r="A80" s="14">
        <v>78</v>
      </c>
      <c r="B80" s="14" t="s">
        <v>431</v>
      </c>
      <c r="C80" s="14" t="s">
        <v>271</v>
      </c>
      <c r="D80" s="36">
        <v>507.11046226390602</v>
      </c>
      <c r="E80" s="36">
        <v>-30.6799507100454</v>
      </c>
      <c r="F80" s="36">
        <v>1.63749166949688</v>
      </c>
      <c r="G80" s="36">
        <v>1.6127721668981E-2</v>
      </c>
      <c r="H80" s="36">
        <v>34.273048592739897</v>
      </c>
      <c r="I80" s="36">
        <v>0.16707492063583901</v>
      </c>
      <c r="J80" s="36">
        <v>467.03644231553801</v>
      </c>
      <c r="K80" s="36">
        <v>401973.07609710097</v>
      </c>
      <c r="L80" s="36">
        <v>1.52636859967613</v>
      </c>
      <c r="M80" s="36">
        <v>4.8702722452092999E-2</v>
      </c>
      <c r="N80" s="36">
        <v>28.813498197587599</v>
      </c>
      <c r="O80" s="36">
        <v>0.162190419864508</v>
      </c>
      <c r="P80" s="36">
        <v>3.6241987603588499</v>
      </c>
      <c r="Q80" s="36">
        <v>4.1151564118325101</v>
      </c>
      <c r="R80" s="36">
        <v>12.329766318970099</v>
      </c>
      <c r="S80" s="36">
        <v>16.409036754423202</v>
      </c>
      <c r="T80" s="36">
        <v>3.99506029273735</v>
      </c>
      <c r="U80" s="36">
        <v>46.831534878802202</v>
      </c>
      <c r="V80" s="36">
        <v>15.0802424352758</v>
      </c>
      <c r="W80" s="36">
        <v>66.501063413742301</v>
      </c>
      <c r="X80" s="36">
        <v>14.7886039583227</v>
      </c>
      <c r="Y80" s="36">
        <v>163.64874991130799</v>
      </c>
      <c r="Z80" s="36">
        <v>39.320908741563599</v>
      </c>
      <c r="AA80" s="36">
        <v>8637.1881872973299</v>
      </c>
      <c r="AB80" s="36">
        <v>0.35576681843079799</v>
      </c>
      <c r="AC80" s="37">
        <f t="shared" si="14"/>
        <v>0.20549671920714346</v>
      </c>
      <c r="AD80" s="36">
        <f t="shared" si="15"/>
        <v>47.004075363111909</v>
      </c>
      <c r="AE80" s="36">
        <f t="shared" si="16"/>
        <v>1.7477415933675431</v>
      </c>
      <c r="AF80" s="36">
        <f t="shared" si="17"/>
        <v>7.9304130423607218</v>
      </c>
      <c r="AG80" s="36">
        <f t="shared" si="18"/>
        <v>27.805110890760204</v>
      </c>
      <c r="AH80" s="36">
        <f t="shared" si="19"/>
        <v>219.00117795684011</v>
      </c>
      <c r="AI80" s="36">
        <f t="shared" si="20"/>
        <v>82.457471127754772</v>
      </c>
      <c r="AJ80" s="36">
        <f t="shared" si="21"/>
        <v>110.66649010352769</v>
      </c>
      <c r="AK80" s="36">
        <f t="shared" si="22"/>
        <v>190.372093003261</v>
      </c>
      <c r="AL80" s="36">
        <f t="shared" si="23"/>
        <v>276.19491639699265</v>
      </c>
      <c r="AM80" s="36">
        <f t="shared" si="24"/>
        <v>415.6316463358894</v>
      </c>
      <c r="AN80" s="36">
        <f t="shared" si="25"/>
        <v>598.72890519525095</v>
      </c>
      <c r="AO80" s="36">
        <f t="shared" si="26"/>
        <v>1016.4518628031552</v>
      </c>
      <c r="AP80" s="38">
        <f t="shared" si="27"/>
        <v>1598.4109244538049</v>
      </c>
    </row>
    <row r="81" spans="1:42" x14ac:dyDescent="0.25">
      <c r="A81" s="14">
        <v>79</v>
      </c>
      <c r="B81" s="14" t="s">
        <v>432</v>
      </c>
      <c r="C81" s="14" t="s">
        <v>271</v>
      </c>
      <c r="D81" s="36">
        <v>459.14167121919002</v>
      </c>
      <c r="E81" s="36">
        <v>-67.006588498508293</v>
      </c>
      <c r="F81" s="36">
        <v>4.2219621120157802</v>
      </c>
      <c r="G81" s="36">
        <v>0.16410076800113901</v>
      </c>
      <c r="H81" s="36">
        <v>11.5226843554072</v>
      </c>
      <c r="I81" s="36">
        <v>0.42729728924559301</v>
      </c>
      <c r="J81" s="36">
        <v>496.81027532542902</v>
      </c>
      <c r="K81" s="36">
        <v>413957.26953992201</v>
      </c>
      <c r="L81" s="36">
        <v>1.71818997095633</v>
      </c>
      <c r="M81" s="36">
        <v>3.1977947454071003E-2</v>
      </c>
      <c r="N81" s="36">
        <v>26.993107492430699</v>
      </c>
      <c r="O81" s="36">
        <v>0.206393179206382</v>
      </c>
      <c r="P81" s="36">
        <v>2.23447400822065</v>
      </c>
      <c r="Q81" s="36">
        <v>3.9834568851998799</v>
      </c>
      <c r="R81" s="36">
        <v>0.85103141410745697</v>
      </c>
      <c r="S81" s="36">
        <v>15.006429171995901</v>
      </c>
      <c r="T81" s="36">
        <v>3.7086854289540399</v>
      </c>
      <c r="U81" s="36">
        <v>37.469794467096399</v>
      </c>
      <c r="V81" s="36">
        <v>15.088222311880701</v>
      </c>
      <c r="W81" s="36">
        <v>66.365160031109596</v>
      </c>
      <c r="X81" s="36">
        <v>14.124534528650999</v>
      </c>
      <c r="Y81" s="36">
        <v>146.718594972869</v>
      </c>
      <c r="Z81" s="36">
        <v>33.7101853562908</v>
      </c>
      <c r="AA81" s="36">
        <v>7639.2882204941197</v>
      </c>
      <c r="AB81" s="36">
        <v>0.111239956343495</v>
      </c>
      <c r="AC81" s="37">
        <f t="shared" si="14"/>
        <v>0.13492804832941352</v>
      </c>
      <c r="AD81" s="36">
        <f t="shared" si="15"/>
        <v>44.034433103475855</v>
      </c>
      <c r="AE81" s="36">
        <f t="shared" si="16"/>
        <v>2.2240644311032547</v>
      </c>
      <c r="AF81" s="36">
        <f t="shared" si="17"/>
        <v>4.8894398429335881</v>
      </c>
      <c r="AG81" s="36">
        <f t="shared" si="18"/>
        <v>26.915249224323514</v>
      </c>
      <c r="AH81" s="36">
        <f t="shared" si="19"/>
        <v>15.116010907770105</v>
      </c>
      <c r="AI81" s="36">
        <f t="shared" si="20"/>
        <v>75.409191819074877</v>
      </c>
      <c r="AJ81" s="36">
        <f t="shared" si="21"/>
        <v>102.73366839207867</v>
      </c>
      <c r="AK81" s="36">
        <f t="shared" si="22"/>
        <v>152.31623767112359</v>
      </c>
      <c r="AL81" s="36">
        <f t="shared" si="23"/>
        <v>276.34106798316299</v>
      </c>
      <c r="AM81" s="36">
        <f t="shared" si="24"/>
        <v>414.78225019443499</v>
      </c>
      <c r="AN81" s="36">
        <f t="shared" si="25"/>
        <v>571.84350318425095</v>
      </c>
      <c r="AO81" s="36">
        <f t="shared" si="26"/>
        <v>911.29562094949688</v>
      </c>
      <c r="AP81" s="38">
        <f t="shared" si="27"/>
        <v>1370.3327380606015</v>
      </c>
    </row>
    <row r="82" spans="1:42" x14ac:dyDescent="0.25">
      <c r="A82" s="14">
        <v>80</v>
      </c>
      <c r="B82" s="14" t="s">
        <v>433</v>
      </c>
      <c r="C82" s="14" t="s">
        <v>271</v>
      </c>
      <c r="D82" s="36">
        <v>758.26614070291805</v>
      </c>
      <c r="E82" s="36">
        <v>-52.684484712673502</v>
      </c>
      <c r="F82" s="36">
        <v>6.0278203250926898</v>
      </c>
      <c r="G82" s="36">
        <v>0.279617922459936</v>
      </c>
      <c r="H82" s="36">
        <v>45.3602435848262</v>
      </c>
      <c r="I82" s="36">
        <v>0.44362267954491502</v>
      </c>
      <c r="J82" s="36">
        <v>572.38991828138205</v>
      </c>
      <c r="K82" s="36">
        <v>414295.419630663</v>
      </c>
      <c r="L82" s="36">
        <v>1.61875203654288</v>
      </c>
      <c r="M82" s="36">
        <v>0.18895752861284501</v>
      </c>
      <c r="N82" s="36">
        <v>34.417153655949001</v>
      </c>
      <c r="O82" s="36">
        <v>0.40475285604984701</v>
      </c>
      <c r="P82" s="36">
        <v>5.6170529119617099</v>
      </c>
      <c r="Q82" s="36">
        <v>6.5340539783591103</v>
      </c>
      <c r="R82" s="36">
        <v>1.47744630736411</v>
      </c>
      <c r="S82" s="36">
        <v>18.580036912247799</v>
      </c>
      <c r="T82" s="36">
        <v>5.09348965242389</v>
      </c>
      <c r="U82" s="36">
        <v>50.150861110054798</v>
      </c>
      <c r="V82" s="36">
        <v>16.790016531358901</v>
      </c>
      <c r="W82" s="36">
        <v>88.849263212940201</v>
      </c>
      <c r="X82" s="36">
        <v>19.012694681188201</v>
      </c>
      <c r="Y82" s="36">
        <v>189.05198864603099</v>
      </c>
      <c r="Z82" s="36">
        <v>44.359079156505402</v>
      </c>
      <c r="AA82" s="36">
        <v>9149.8902079104191</v>
      </c>
      <c r="AB82" s="36">
        <v>0.263523990444406</v>
      </c>
      <c r="AC82" s="37">
        <f t="shared" si="14"/>
        <v>0.79728915026516889</v>
      </c>
      <c r="AD82" s="36">
        <f t="shared" si="15"/>
        <v>56.145438264190865</v>
      </c>
      <c r="AE82" s="36">
        <f t="shared" si="16"/>
        <v>4.3615609488130067</v>
      </c>
      <c r="AF82" s="36">
        <f t="shared" si="17"/>
        <v>12.291144227487329</v>
      </c>
      <c r="AG82" s="36">
        <f t="shared" si="18"/>
        <v>44.149013367291289</v>
      </c>
      <c r="AH82" s="36">
        <f t="shared" si="19"/>
        <v>26.242385565969979</v>
      </c>
      <c r="AI82" s="36">
        <f t="shared" si="20"/>
        <v>93.367019659536666</v>
      </c>
      <c r="AJ82" s="36">
        <f t="shared" si="21"/>
        <v>141.09389618902742</v>
      </c>
      <c r="AK82" s="36">
        <f t="shared" si="22"/>
        <v>203.8652890652634</v>
      </c>
      <c r="AL82" s="36">
        <f t="shared" si="23"/>
        <v>307.50946028129857</v>
      </c>
      <c r="AM82" s="36">
        <f t="shared" si="24"/>
        <v>555.30789508087628</v>
      </c>
      <c r="AN82" s="36">
        <f t="shared" si="25"/>
        <v>769.74472393474502</v>
      </c>
      <c r="AO82" s="36">
        <f t="shared" si="26"/>
        <v>1174.2359543231739</v>
      </c>
      <c r="AP82" s="38">
        <f t="shared" si="27"/>
        <v>1803.2145998579431</v>
      </c>
    </row>
    <row r="83" spans="1:42" x14ac:dyDescent="0.25">
      <c r="A83" s="14">
        <v>81</v>
      </c>
      <c r="B83" s="14" t="s">
        <v>434</v>
      </c>
      <c r="C83" s="14" t="s">
        <v>271</v>
      </c>
      <c r="D83" s="36">
        <v>540.03708088350697</v>
      </c>
      <c r="E83" s="36">
        <v>8.2777351849641995E-2</v>
      </c>
      <c r="F83" s="36">
        <v>7.0403138307724902</v>
      </c>
      <c r="G83" s="36">
        <v>0.120978862197894</v>
      </c>
      <c r="H83" s="36">
        <v>32.910467821072203</v>
      </c>
      <c r="I83" s="36">
        <v>0.20094617302206599</v>
      </c>
      <c r="J83" s="36">
        <v>607.222850291849</v>
      </c>
      <c r="K83" s="36">
        <v>428926.06552829902</v>
      </c>
      <c r="L83" s="36">
        <v>1.64679437400467</v>
      </c>
      <c r="M83" s="36">
        <v>5.5003251882855E-2</v>
      </c>
      <c r="N83" s="36">
        <v>28.0200115175485</v>
      </c>
      <c r="O83" s="36">
        <v>0.31937011154752398</v>
      </c>
      <c r="P83" s="36">
        <v>6.5237195723582699</v>
      </c>
      <c r="Q83" s="36">
        <v>7.8230821552453396</v>
      </c>
      <c r="R83" s="36">
        <v>1.7085138935064701</v>
      </c>
      <c r="S83" s="36">
        <v>21.2616990750927</v>
      </c>
      <c r="T83" s="36">
        <v>6.1460650936705497</v>
      </c>
      <c r="U83" s="36">
        <v>50.0543721221512</v>
      </c>
      <c r="V83" s="36">
        <v>18.711484829179099</v>
      </c>
      <c r="W83" s="36">
        <v>87.012776437468204</v>
      </c>
      <c r="X83" s="36">
        <v>16.6484950111522</v>
      </c>
      <c r="Y83" s="36">
        <v>164.95577508722999</v>
      </c>
      <c r="Z83" s="36">
        <v>39.045210216370997</v>
      </c>
      <c r="AA83" s="36">
        <v>7868.8439308327697</v>
      </c>
      <c r="AB83" s="36">
        <v>0.21035611689770201</v>
      </c>
      <c r="AC83" s="37">
        <f t="shared" si="14"/>
        <v>0.23208123157322785</v>
      </c>
      <c r="AD83" s="36">
        <f t="shared" si="15"/>
        <v>45.70964358490783</v>
      </c>
      <c r="AE83" s="36">
        <f t="shared" si="16"/>
        <v>3.44148827098625</v>
      </c>
      <c r="AF83" s="36">
        <f t="shared" si="17"/>
        <v>14.275097532512625</v>
      </c>
      <c r="AG83" s="36">
        <f t="shared" si="18"/>
        <v>52.858663211117161</v>
      </c>
      <c r="AH83" s="36">
        <f t="shared" si="19"/>
        <v>30.346605568498578</v>
      </c>
      <c r="AI83" s="36">
        <f t="shared" si="20"/>
        <v>106.84270892006381</v>
      </c>
      <c r="AJ83" s="36">
        <f t="shared" si="21"/>
        <v>170.25111062799306</v>
      </c>
      <c r="AK83" s="36">
        <f t="shared" si="22"/>
        <v>203.47305740711872</v>
      </c>
      <c r="AL83" s="36">
        <f t="shared" si="23"/>
        <v>342.70118734760251</v>
      </c>
      <c r="AM83" s="36">
        <f t="shared" si="24"/>
        <v>543.82985273417626</v>
      </c>
      <c r="AN83" s="36">
        <f t="shared" si="25"/>
        <v>674.02813810332793</v>
      </c>
      <c r="AO83" s="36">
        <f t="shared" si="26"/>
        <v>1024.5700315977017</v>
      </c>
      <c r="AP83" s="38">
        <f t="shared" si="27"/>
        <v>1587.2036673321543</v>
      </c>
    </row>
    <row r="84" spans="1:42" x14ac:dyDescent="0.25">
      <c r="A84" s="14">
        <v>82</v>
      </c>
      <c r="B84" s="14" t="s">
        <v>435</v>
      </c>
      <c r="C84" s="14" t="s">
        <v>271</v>
      </c>
      <c r="D84" s="36">
        <v>319.382624650266</v>
      </c>
      <c r="E84" s="36">
        <v>32.302794467510999</v>
      </c>
      <c r="F84" s="36">
        <v>2.3876047202685999</v>
      </c>
      <c r="G84" s="36">
        <v>0.375228555202202</v>
      </c>
      <c r="H84" s="36">
        <v>21.294721499757198</v>
      </c>
      <c r="I84" s="36">
        <v>0.39276155115025901</v>
      </c>
      <c r="J84" s="36">
        <v>313.84578742319599</v>
      </c>
      <c r="K84" s="36">
        <v>448337.93495844799</v>
      </c>
      <c r="L84" s="36">
        <v>1.8356324347748401</v>
      </c>
      <c r="M84" s="36">
        <v>0.15897162201701001</v>
      </c>
      <c r="N84" s="36">
        <v>22.624131917716301</v>
      </c>
      <c r="O84" s="36">
        <v>0.25611024403020399</v>
      </c>
      <c r="P84" s="36">
        <v>5.4631224842203201</v>
      </c>
      <c r="Q84" s="36">
        <v>3.6962646005014399</v>
      </c>
      <c r="R84" s="36">
        <v>0.82831153193844897</v>
      </c>
      <c r="S84" s="36">
        <v>10.729877625925401</v>
      </c>
      <c r="T84" s="36">
        <v>2.1992410816502099</v>
      </c>
      <c r="U84" s="36">
        <v>27.6047394114828</v>
      </c>
      <c r="V84" s="36">
        <v>8.5328713548297692</v>
      </c>
      <c r="W84" s="36">
        <v>40.703665986699498</v>
      </c>
      <c r="X84" s="36">
        <v>9.8826586956685691</v>
      </c>
      <c r="Y84" s="36">
        <v>100.54527896885</v>
      </c>
      <c r="Z84" s="36">
        <v>24.570377140084901</v>
      </c>
      <c r="AA84" s="36">
        <v>9479.9197940648592</v>
      </c>
      <c r="AB84" s="36">
        <v>0.35270007681110099</v>
      </c>
      <c r="AC84" s="37">
        <f t="shared" si="14"/>
        <v>0.67076633762451487</v>
      </c>
      <c r="AD84" s="36">
        <f t="shared" si="15"/>
        <v>36.907229882082056</v>
      </c>
      <c r="AE84" s="36">
        <f t="shared" si="16"/>
        <v>2.7598086641185775</v>
      </c>
      <c r="AF84" s="36">
        <f t="shared" si="17"/>
        <v>11.954316158031334</v>
      </c>
      <c r="AG84" s="36">
        <f t="shared" si="18"/>
        <v>24.97476081419892</v>
      </c>
      <c r="AH84" s="36">
        <f t="shared" si="19"/>
        <v>14.712460602814367</v>
      </c>
      <c r="AI84" s="36">
        <f t="shared" si="20"/>
        <v>53.918983044851259</v>
      </c>
      <c r="AJ84" s="36">
        <f t="shared" si="21"/>
        <v>60.920805585878391</v>
      </c>
      <c r="AK84" s="36">
        <f t="shared" si="22"/>
        <v>112.2143878515561</v>
      </c>
      <c r="AL84" s="36">
        <f t="shared" si="23"/>
        <v>156.27969514340236</v>
      </c>
      <c r="AM84" s="36">
        <f t="shared" si="24"/>
        <v>254.39791241687186</v>
      </c>
      <c r="AN84" s="36">
        <f t="shared" si="25"/>
        <v>400.10763950075182</v>
      </c>
      <c r="AO84" s="36">
        <f t="shared" si="26"/>
        <v>624.50483831583847</v>
      </c>
      <c r="AP84" s="38">
        <f t="shared" si="27"/>
        <v>998.79581870263826</v>
      </c>
    </row>
    <row r="85" spans="1:42" x14ac:dyDescent="0.25">
      <c r="A85" s="14">
        <v>83</v>
      </c>
      <c r="B85" s="14" t="s">
        <v>436</v>
      </c>
      <c r="C85" s="14" t="s">
        <v>271</v>
      </c>
      <c r="D85" s="36">
        <v>433.78629386337798</v>
      </c>
      <c r="E85" s="36">
        <v>-55.189790384547003</v>
      </c>
      <c r="F85" s="36">
        <v>5.9439074928201903</v>
      </c>
      <c r="G85" s="36">
        <v>5.9711116952418999E-2</v>
      </c>
      <c r="H85" s="36">
        <v>13.728226516758699</v>
      </c>
      <c r="I85" s="36">
        <v>0.21994138665868701</v>
      </c>
      <c r="J85" s="36">
        <v>617.01800143894502</v>
      </c>
      <c r="K85" s="36">
        <v>411362.56629453402</v>
      </c>
      <c r="L85" s="36">
        <v>1.61917042938303</v>
      </c>
      <c r="M85" s="36">
        <v>3.7221835345536997E-2</v>
      </c>
      <c r="N85" s="36">
        <v>34.621862001727798</v>
      </c>
      <c r="O85" s="36">
        <v>0.41945507303938101</v>
      </c>
      <c r="P85" s="36">
        <v>4.7269226213336504</v>
      </c>
      <c r="Q85" s="36">
        <v>6.8609484036630404</v>
      </c>
      <c r="R85" s="36">
        <v>1.6940638303392399</v>
      </c>
      <c r="S85" s="36">
        <v>20.8843966732152</v>
      </c>
      <c r="T85" s="36">
        <v>4.8498853136483797</v>
      </c>
      <c r="U85" s="36">
        <v>52.880141844064497</v>
      </c>
      <c r="V85" s="36">
        <v>18.630958351129699</v>
      </c>
      <c r="W85" s="36">
        <v>90.360119307401106</v>
      </c>
      <c r="X85" s="36">
        <v>19.2986228894409</v>
      </c>
      <c r="Y85" s="36">
        <v>200.55913519865399</v>
      </c>
      <c r="Z85" s="36">
        <v>43.975199429692601</v>
      </c>
      <c r="AA85" s="36">
        <v>8604.4859328420807</v>
      </c>
      <c r="AB85" s="36">
        <v>0.22815302886779701</v>
      </c>
      <c r="AC85" s="37">
        <f t="shared" si="14"/>
        <v>0.15705415757610547</v>
      </c>
      <c r="AD85" s="36">
        <f t="shared" si="15"/>
        <v>56.479383363340617</v>
      </c>
      <c r="AE85" s="36">
        <f t="shared" si="16"/>
        <v>4.5199900112002265</v>
      </c>
      <c r="AF85" s="36">
        <f t="shared" si="17"/>
        <v>10.343375539023304</v>
      </c>
      <c r="AG85" s="36">
        <f t="shared" si="18"/>
        <v>46.357759484209737</v>
      </c>
      <c r="AH85" s="36">
        <f t="shared" si="19"/>
        <v>30.089943700519356</v>
      </c>
      <c r="AI85" s="36">
        <f t="shared" si="20"/>
        <v>104.94671695083015</v>
      </c>
      <c r="AJ85" s="36">
        <f t="shared" si="21"/>
        <v>134.34585356366702</v>
      </c>
      <c r="AK85" s="36">
        <f t="shared" si="22"/>
        <v>214.95992619538413</v>
      </c>
      <c r="AL85" s="36">
        <f t="shared" si="23"/>
        <v>341.22634342728384</v>
      </c>
      <c r="AM85" s="36">
        <f t="shared" si="24"/>
        <v>564.75074567125694</v>
      </c>
      <c r="AN85" s="36">
        <f t="shared" si="25"/>
        <v>781.32076475469228</v>
      </c>
      <c r="AO85" s="36">
        <f t="shared" si="26"/>
        <v>1245.7089142773539</v>
      </c>
      <c r="AP85" s="38">
        <f t="shared" si="27"/>
        <v>1787.6097329143333</v>
      </c>
    </row>
    <row r="86" spans="1:42" x14ac:dyDescent="0.25">
      <c r="A86" s="14">
        <v>84</v>
      </c>
      <c r="B86" s="14" t="s">
        <v>437</v>
      </c>
      <c r="C86" s="14" t="s">
        <v>271</v>
      </c>
      <c r="D86" s="36">
        <v>264.70218274308598</v>
      </c>
      <c r="E86" s="36">
        <v>-219.90415398040699</v>
      </c>
      <c r="F86" s="36">
        <v>0.67737066024358095</v>
      </c>
      <c r="G86" s="36">
        <v>0.37632889977274903</v>
      </c>
      <c r="H86" s="36">
        <v>19.9068135407081</v>
      </c>
      <c r="I86" s="36">
        <v>0.29188473427801598</v>
      </c>
      <c r="J86" s="36">
        <v>512.54183045713</v>
      </c>
      <c r="K86" s="36">
        <v>421408.01112554898</v>
      </c>
      <c r="L86" s="36">
        <v>1.5242513759683101</v>
      </c>
      <c r="M86" s="36">
        <v>2.8407851005304002E-2</v>
      </c>
      <c r="N86" s="36">
        <v>27.45165204604</v>
      </c>
      <c r="O86" s="36">
        <v>0.38094092163507398</v>
      </c>
      <c r="P86" s="36">
        <v>6.3707652235230903</v>
      </c>
      <c r="Q86" s="36">
        <v>6.5759065100178304</v>
      </c>
      <c r="R86" s="36">
        <v>1.3684680134638001</v>
      </c>
      <c r="S86" s="36">
        <v>18.8661252996658</v>
      </c>
      <c r="T86" s="36">
        <v>3.42102714233864</v>
      </c>
      <c r="U86" s="36">
        <v>50.541977229870199</v>
      </c>
      <c r="V86" s="36">
        <v>15.183373224681601</v>
      </c>
      <c r="W86" s="36">
        <v>73.434112256884006</v>
      </c>
      <c r="X86" s="36">
        <v>16.3555656202434</v>
      </c>
      <c r="Y86" s="36">
        <v>150.845574449503</v>
      </c>
      <c r="Z86" s="36">
        <v>35.464981294571501</v>
      </c>
      <c r="AA86" s="36">
        <v>8114.7471860580599</v>
      </c>
      <c r="AB86" s="36">
        <v>0.135070134659555</v>
      </c>
      <c r="AC86" s="37">
        <f t="shared" si="14"/>
        <v>0.11986435023335022</v>
      </c>
      <c r="AD86" s="36">
        <f t="shared" si="15"/>
        <v>44.782466633017947</v>
      </c>
      <c r="AE86" s="36">
        <f t="shared" si="16"/>
        <v>4.1049668279641596</v>
      </c>
      <c r="AF86" s="36">
        <f t="shared" si="17"/>
        <v>13.940405303113982</v>
      </c>
      <c r="AG86" s="36">
        <f t="shared" si="18"/>
        <v>44.431800743363723</v>
      </c>
      <c r="AH86" s="36">
        <f t="shared" si="19"/>
        <v>24.306714271115453</v>
      </c>
      <c r="AI86" s="36">
        <f t="shared" si="20"/>
        <v>94.804649747064317</v>
      </c>
      <c r="AJ86" s="36">
        <f t="shared" si="21"/>
        <v>94.765294801624378</v>
      </c>
      <c r="AK86" s="36">
        <f t="shared" si="22"/>
        <v>205.45519199134228</v>
      </c>
      <c r="AL86" s="36">
        <f t="shared" si="23"/>
        <v>278.08375869380222</v>
      </c>
      <c r="AM86" s="36">
        <f t="shared" si="24"/>
        <v>458.96320160552506</v>
      </c>
      <c r="AN86" s="36">
        <f t="shared" si="25"/>
        <v>662.16864859285022</v>
      </c>
      <c r="AO86" s="36">
        <f t="shared" si="26"/>
        <v>936.92903384784472</v>
      </c>
      <c r="AP86" s="38">
        <f t="shared" si="27"/>
        <v>1441.6659062833944</v>
      </c>
    </row>
    <row r="87" spans="1:42" x14ac:dyDescent="0.25">
      <c r="A87" s="14">
        <v>85</v>
      </c>
      <c r="B87" s="14" t="s">
        <v>438</v>
      </c>
      <c r="C87" s="14" t="s">
        <v>271</v>
      </c>
      <c r="D87" s="36">
        <v>388.70613881900402</v>
      </c>
      <c r="E87" s="36">
        <v>84.327618594748103</v>
      </c>
      <c r="F87" s="36">
        <v>10.5367215393566</v>
      </c>
      <c r="G87" s="36">
        <v>2.1969965796742E-2</v>
      </c>
      <c r="H87" s="36">
        <v>-13.2175127608386</v>
      </c>
      <c r="I87" s="36">
        <v>0.72128464873447395</v>
      </c>
      <c r="J87" s="36">
        <v>554.060807563205</v>
      </c>
      <c r="K87" s="36">
        <v>453808.88915502699</v>
      </c>
      <c r="L87" s="36">
        <v>1.5777942516085599</v>
      </c>
      <c r="M87" s="36">
        <v>-2.4446213962999998E-4</v>
      </c>
      <c r="N87" s="36">
        <v>30.3299142775878</v>
      </c>
      <c r="O87" s="36">
        <v>0.18147145025906999</v>
      </c>
      <c r="P87" s="36">
        <v>3.9911051372575002</v>
      </c>
      <c r="Q87" s="36">
        <v>5.5351398977280502</v>
      </c>
      <c r="R87" s="36">
        <v>0.88590240257519404</v>
      </c>
      <c r="S87" s="36">
        <v>14.726673422053301</v>
      </c>
      <c r="T87" s="36">
        <v>3.7103537269156401</v>
      </c>
      <c r="U87" s="36">
        <v>41.3370204579617</v>
      </c>
      <c r="V87" s="36">
        <v>15.3898631150889</v>
      </c>
      <c r="W87" s="36">
        <v>65.751366824769406</v>
      </c>
      <c r="X87" s="36">
        <v>13.527926407191799</v>
      </c>
      <c r="Y87" s="36">
        <v>147.849880889752</v>
      </c>
      <c r="Z87" s="36">
        <v>32.835286043624599</v>
      </c>
      <c r="AA87" s="36">
        <v>9480.9675131315307</v>
      </c>
      <c r="AB87" s="36">
        <v>0.358395951186254</v>
      </c>
      <c r="AC87" s="37">
        <v>0</v>
      </c>
      <c r="AD87" s="36">
        <f t="shared" si="15"/>
        <v>49.47783732069788</v>
      </c>
      <c r="AE87" s="36">
        <f t="shared" si="16"/>
        <v>1.955511317446875</v>
      </c>
      <c r="AF87" s="36">
        <f t="shared" si="17"/>
        <v>8.7332716351367612</v>
      </c>
      <c r="AG87" s="36">
        <f t="shared" si="18"/>
        <v>37.399593903567911</v>
      </c>
      <c r="AH87" s="36">
        <f t="shared" si="19"/>
        <v>15.735389033307175</v>
      </c>
      <c r="AI87" s="36">
        <f t="shared" si="20"/>
        <v>74.003384030418587</v>
      </c>
      <c r="AJ87" s="36">
        <f t="shared" si="21"/>
        <v>102.77988163201219</v>
      </c>
      <c r="AK87" s="36">
        <f t="shared" si="22"/>
        <v>168.0366685282996</v>
      </c>
      <c r="AL87" s="36">
        <f t="shared" si="23"/>
        <v>281.86562481847801</v>
      </c>
      <c r="AM87" s="36">
        <f t="shared" si="24"/>
        <v>410.94604265480876</v>
      </c>
      <c r="AN87" s="36">
        <f t="shared" si="25"/>
        <v>547.68932822638862</v>
      </c>
      <c r="AO87" s="36">
        <f t="shared" si="26"/>
        <v>918.32224155125459</v>
      </c>
      <c r="AP87" s="38">
        <f t="shared" si="27"/>
        <v>1334.7677253505935</v>
      </c>
    </row>
    <row r="88" spans="1:42" x14ac:dyDescent="0.25">
      <c r="A88" s="14">
        <v>86</v>
      </c>
      <c r="B88" s="14" t="s">
        <v>439</v>
      </c>
      <c r="C88" s="14" t="s">
        <v>271</v>
      </c>
      <c r="D88" s="36">
        <v>482.38713304327098</v>
      </c>
      <c r="E88" s="36">
        <v>152.54185244535699</v>
      </c>
      <c r="F88" s="36">
        <v>4.3836134456471401</v>
      </c>
      <c r="G88" s="36">
        <v>0.49110542514026201</v>
      </c>
      <c r="H88" s="36">
        <v>202.09470265374901</v>
      </c>
      <c r="I88" s="36">
        <v>2.9330725242670002</v>
      </c>
      <c r="J88" s="36">
        <v>979.25485074831897</v>
      </c>
      <c r="K88" s="36">
        <v>412156.54692739801</v>
      </c>
      <c r="L88" s="36">
        <v>1.8778075981901401</v>
      </c>
      <c r="M88" s="36">
        <v>0.32131669350446801</v>
      </c>
      <c r="N88" s="36">
        <v>51.166152802761097</v>
      </c>
      <c r="O88" s="36">
        <v>0.91675850633803002</v>
      </c>
      <c r="P88" s="36">
        <v>10.993321735787401</v>
      </c>
      <c r="Q88" s="36">
        <v>11.503177169545401</v>
      </c>
      <c r="R88" s="36">
        <v>2.7974892893558798</v>
      </c>
      <c r="S88" s="36">
        <v>38.198183889666097</v>
      </c>
      <c r="T88" s="36">
        <v>8.9660358981137893</v>
      </c>
      <c r="U88" s="36">
        <v>84.609015306106599</v>
      </c>
      <c r="V88" s="36">
        <v>29.876351045356</v>
      </c>
      <c r="W88" s="36">
        <v>137.34133015529699</v>
      </c>
      <c r="X88" s="36">
        <v>28.6847442843947</v>
      </c>
      <c r="Y88" s="36">
        <v>287.71551521951301</v>
      </c>
      <c r="Z88" s="36">
        <v>63.945710948297197</v>
      </c>
      <c r="AA88" s="36">
        <v>9267.1489093510809</v>
      </c>
      <c r="AB88" s="36">
        <v>0.29397792102453701</v>
      </c>
      <c r="AC88" s="37">
        <f t="shared" si="14"/>
        <v>1.3557666392593588</v>
      </c>
      <c r="AD88" s="36">
        <f t="shared" si="15"/>
        <v>83.468438503688574</v>
      </c>
      <c r="AE88" s="36">
        <f t="shared" si="16"/>
        <v>9.8788632148494617</v>
      </c>
      <c r="AF88" s="36">
        <f t="shared" si="17"/>
        <v>24.055408612226259</v>
      </c>
      <c r="AG88" s="36">
        <f t="shared" si="18"/>
        <v>77.724170064495951</v>
      </c>
      <c r="AH88" s="36">
        <f t="shared" si="19"/>
        <v>49.688974944154168</v>
      </c>
      <c r="AI88" s="36">
        <f t="shared" si="20"/>
        <v>191.95067281239244</v>
      </c>
      <c r="AJ88" s="36">
        <f t="shared" si="21"/>
        <v>248.36664537711329</v>
      </c>
      <c r="AK88" s="36">
        <f t="shared" si="22"/>
        <v>343.93908661018941</v>
      </c>
      <c r="AL88" s="36">
        <f t="shared" si="23"/>
        <v>547.18591658161165</v>
      </c>
      <c r="AM88" s="36">
        <f t="shared" si="24"/>
        <v>858.38331347060614</v>
      </c>
      <c r="AN88" s="36">
        <f t="shared" si="25"/>
        <v>1161.3256795301497</v>
      </c>
      <c r="AO88" s="36">
        <f t="shared" si="26"/>
        <v>1787.0528895621926</v>
      </c>
      <c r="AP88" s="38">
        <f t="shared" si="27"/>
        <v>2599.4191442397232</v>
      </c>
    </row>
    <row r="89" spans="1:42" x14ac:dyDescent="0.25">
      <c r="A89" s="14">
        <v>87</v>
      </c>
      <c r="B89" s="14" t="s">
        <v>440</v>
      </c>
      <c r="C89" s="14" t="s">
        <v>271</v>
      </c>
      <c r="D89" s="36">
        <v>1049.33487845278</v>
      </c>
      <c r="E89" s="36">
        <v>162.65241858663899</v>
      </c>
      <c r="F89" s="36">
        <v>2.2834746421457601</v>
      </c>
      <c r="G89" s="36">
        <v>0.29970984935620498</v>
      </c>
      <c r="H89" s="36">
        <v>18.0830913085804</v>
      </c>
      <c r="I89" s="36">
        <v>0.115459558050136</v>
      </c>
      <c r="J89" s="36">
        <v>780.82034482877202</v>
      </c>
      <c r="K89" s="36">
        <v>408315.14144060598</v>
      </c>
      <c r="L89" s="36">
        <v>1.74869260359598</v>
      </c>
      <c r="M89" s="36">
        <v>2.2793553342147999E-2</v>
      </c>
      <c r="N89" s="36">
        <v>37.350068474844399</v>
      </c>
      <c r="O89" s="36">
        <v>0.58879351247923695</v>
      </c>
      <c r="P89" s="36">
        <v>8.9048688503615701</v>
      </c>
      <c r="Q89" s="36">
        <v>10.4052573500528</v>
      </c>
      <c r="R89" s="36">
        <v>2.4468738362492202</v>
      </c>
      <c r="S89" s="36">
        <v>31.550552197559298</v>
      </c>
      <c r="T89" s="36">
        <v>7.1462623628662598</v>
      </c>
      <c r="U89" s="36">
        <v>74.234411675009099</v>
      </c>
      <c r="V89" s="36">
        <v>24.987830394347998</v>
      </c>
      <c r="W89" s="36">
        <v>129.71051891230499</v>
      </c>
      <c r="X89" s="36">
        <v>24.240921840657201</v>
      </c>
      <c r="Y89" s="36">
        <v>229.56255899722501</v>
      </c>
      <c r="Z89" s="36">
        <v>49.821595953897699</v>
      </c>
      <c r="AA89" s="36">
        <v>8323.8347440082998</v>
      </c>
      <c r="AB89" s="36">
        <v>0.31880554195621802</v>
      </c>
      <c r="AC89" s="37">
        <f t="shared" si="14"/>
        <v>9.6175330557586494E-2</v>
      </c>
      <c r="AD89" s="36">
        <f t="shared" si="15"/>
        <v>60.929964885553666</v>
      </c>
      <c r="AE89" s="36">
        <f t="shared" si="16"/>
        <v>6.3447576775779844</v>
      </c>
      <c r="AF89" s="36">
        <f t="shared" si="17"/>
        <v>19.485489825736476</v>
      </c>
      <c r="AG89" s="36">
        <f t="shared" si="18"/>
        <v>70.305792905762161</v>
      </c>
      <c r="AH89" s="36">
        <f t="shared" si="19"/>
        <v>43.461347002650442</v>
      </c>
      <c r="AI89" s="36">
        <f t="shared" si="20"/>
        <v>158.5454884299462</v>
      </c>
      <c r="AJ89" s="36">
        <f t="shared" si="21"/>
        <v>197.95740617358061</v>
      </c>
      <c r="AK89" s="36">
        <f t="shared" si="22"/>
        <v>301.76590111792319</v>
      </c>
      <c r="AL89" s="36">
        <f t="shared" si="23"/>
        <v>457.65257132505491</v>
      </c>
      <c r="AM89" s="36">
        <f t="shared" si="24"/>
        <v>810.69074320190623</v>
      </c>
      <c r="AN89" s="36">
        <f t="shared" si="25"/>
        <v>981.41383970272068</v>
      </c>
      <c r="AO89" s="36">
        <f t="shared" si="26"/>
        <v>1425.8544037094721</v>
      </c>
      <c r="AP89" s="38">
        <f t="shared" si="27"/>
        <v>2025.2681282072235</v>
      </c>
    </row>
    <row r="90" spans="1:42" x14ac:dyDescent="0.25">
      <c r="A90" s="14">
        <v>88</v>
      </c>
      <c r="B90" s="14" t="s">
        <v>441</v>
      </c>
      <c r="C90" s="14" t="s">
        <v>271</v>
      </c>
      <c r="D90" s="36">
        <v>477.12846413277401</v>
      </c>
      <c r="E90" s="36">
        <v>44.018184766819203</v>
      </c>
      <c r="F90" s="36">
        <v>3.8317729558149898</v>
      </c>
      <c r="G90" s="36">
        <v>0.14773482943534999</v>
      </c>
      <c r="H90" s="36">
        <v>19.439805486622902</v>
      </c>
      <c r="I90" s="36">
        <v>1.30967072090755</v>
      </c>
      <c r="J90" s="36">
        <v>462.94310106157002</v>
      </c>
      <c r="K90" s="36">
        <v>393203.731546856</v>
      </c>
      <c r="L90" s="36">
        <v>1.82355079944303</v>
      </c>
      <c r="M90" s="36">
        <v>3.4571225792944998E-2</v>
      </c>
      <c r="N90" s="36">
        <v>27.509739993417401</v>
      </c>
      <c r="O90" s="36">
        <v>0.21361054701044099</v>
      </c>
      <c r="P90" s="36">
        <v>3.0476100145679101</v>
      </c>
      <c r="Q90" s="36">
        <v>3.1493104476206901</v>
      </c>
      <c r="R90" s="36">
        <v>1.25997702223605</v>
      </c>
      <c r="S90" s="36">
        <v>12.382021824954601</v>
      </c>
      <c r="T90" s="36">
        <v>3.3381304692403702</v>
      </c>
      <c r="U90" s="36">
        <v>35.396856279638001</v>
      </c>
      <c r="V90" s="36">
        <v>13.931057165461</v>
      </c>
      <c r="W90" s="36">
        <v>67.554262752870798</v>
      </c>
      <c r="X90" s="36">
        <v>14.729696700789001</v>
      </c>
      <c r="Y90" s="36">
        <v>154.345094622961</v>
      </c>
      <c r="Z90" s="36">
        <v>36.589239366457797</v>
      </c>
      <c r="AA90" s="36">
        <v>8476.4374479241797</v>
      </c>
      <c r="AB90" s="36">
        <v>0.298882905686228</v>
      </c>
      <c r="AC90" s="37">
        <f t="shared" si="14"/>
        <v>0.14587015102508438</v>
      </c>
      <c r="AD90" s="36">
        <f t="shared" si="15"/>
        <v>44.877226742932137</v>
      </c>
      <c r="AE90" s="36">
        <f t="shared" si="16"/>
        <v>2.3018377910607866</v>
      </c>
      <c r="AF90" s="36">
        <f t="shared" si="17"/>
        <v>6.6687308852689497</v>
      </c>
      <c r="AG90" s="36">
        <f t="shared" si="18"/>
        <v>21.279124646085744</v>
      </c>
      <c r="AH90" s="36">
        <f t="shared" si="19"/>
        <v>22.379698441137656</v>
      </c>
      <c r="AI90" s="36">
        <f t="shared" si="20"/>
        <v>62.221215200776882</v>
      </c>
      <c r="AJ90" s="36">
        <f t="shared" si="21"/>
        <v>92.468988067600279</v>
      </c>
      <c r="AK90" s="36">
        <f t="shared" si="22"/>
        <v>143.88965967332521</v>
      </c>
      <c r="AL90" s="36">
        <f t="shared" si="23"/>
        <v>255.14756713298536</v>
      </c>
      <c r="AM90" s="36">
        <f t="shared" si="24"/>
        <v>422.2141422054425</v>
      </c>
      <c r="AN90" s="36">
        <f t="shared" si="25"/>
        <v>596.3439959833604</v>
      </c>
      <c r="AO90" s="36">
        <f t="shared" si="26"/>
        <v>958.66518399354652</v>
      </c>
      <c r="AP90" s="38">
        <f t="shared" si="27"/>
        <v>1487.3674539210485</v>
      </c>
    </row>
    <row r="91" spans="1:42" x14ac:dyDescent="0.25">
      <c r="A91" s="14">
        <v>89</v>
      </c>
      <c r="B91" s="14" t="s">
        <v>442</v>
      </c>
      <c r="C91" s="14" t="s">
        <v>271</v>
      </c>
      <c r="D91" s="36">
        <v>737.26163280665696</v>
      </c>
      <c r="E91" s="36">
        <v>223.93915793006801</v>
      </c>
      <c r="F91" s="36">
        <v>12.5332339758949</v>
      </c>
      <c r="G91" s="36">
        <v>0.91812420603904699</v>
      </c>
      <c r="H91" s="36">
        <v>13.408111907015201</v>
      </c>
      <c r="I91" s="36">
        <v>0.18984291671963699</v>
      </c>
      <c r="J91" s="36">
        <v>1275.0684809816</v>
      </c>
      <c r="K91" s="36">
        <v>405027.80133898201</v>
      </c>
      <c r="L91" s="36">
        <v>2.10517517408858</v>
      </c>
      <c r="M91" s="36">
        <v>0.17826237038567799</v>
      </c>
      <c r="N91" s="36">
        <v>50.0000442864918</v>
      </c>
      <c r="O91" s="36">
        <v>0.97155145795226305</v>
      </c>
      <c r="P91" s="36">
        <v>14.398368940997599</v>
      </c>
      <c r="Q91" s="36">
        <v>15.6464611880197</v>
      </c>
      <c r="R91" s="36">
        <v>4.4634831470335596</v>
      </c>
      <c r="S91" s="36">
        <v>52.526291347817697</v>
      </c>
      <c r="T91" s="36">
        <v>11.1526827665755</v>
      </c>
      <c r="U91" s="36">
        <v>118.16729218534</v>
      </c>
      <c r="V91" s="36">
        <v>40.6744296335511</v>
      </c>
      <c r="W91" s="36">
        <v>179.35224291211401</v>
      </c>
      <c r="X91" s="36">
        <v>39.267906939974502</v>
      </c>
      <c r="Y91" s="36">
        <v>341.94336661600698</v>
      </c>
      <c r="Z91" s="36">
        <v>75.032588730365504</v>
      </c>
      <c r="AA91" s="36">
        <v>7308.8769427901398</v>
      </c>
      <c r="AB91" s="36">
        <v>0.358047798046427</v>
      </c>
      <c r="AC91" s="37">
        <f t="shared" si="14"/>
        <v>0.75216190036151054</v>
      </c>
      <c r="AD91" s="36">
        <f t="shared" si="15"/>
        <v>81.566140760998039</v>
      </c>
      <c r="AE91" s="36">
        <f t="shared" si="16"/>
        <v>10.469304503795939</v>
      </c>
      <c r="AF91" s="36">
        <f t="shared" si="17"/>
        <v>31.506277770235446</v>
      </c>
      <c r="AG91" s="36">
        <f t="shared" si="18"/>
        <v>105.71933235148447</v>
      </c>
      <c r="AH91" s="36">
        <f t="shared" si="19"/>
        <v>79.280340089406025</v>
      </c>
      <c r="AI91" s="36">
        <f t="shared" si="20"/>
        <v>263.951212803104</v>
      </c>
      <c r="AJ91" s="36">
        <f t="shared" si="21"/>
        <v>308.93858079156513</v>
      </c>
      <c r="AK91" s="36">
        <f t="shared" si="22"/>
        <v>480.35484628186992</v>
      </c>
      <c r="AL91" s="36">
        <f t="shared" si="23"/>
        <v>744.95292369141202</v>
      </c>
      <c r="AM91" s="36">
        <f t="shared" si="24"/>
        <v>1120.9515182007126</v>
      </c>
      <c r="AN91" s="36">
        <f t="shared" si="25"/>
        <v>1589.793803237834</v>
      </c>
      <c r="AO91" s="36">
        <f t="shared" si="26"/>
        <v>2123.8718423354471</v>
      </c>
      <c r="AP91" s="38">
        <f t="shared" si="27"/>
        <v>3050.1052329416871</v>
      </c>
    </row>
    <row r="92" spans="1:42" x14ac:dyDescent="0.25">
      <c r="A92" s="14">
        <v>90</v>
      </c>
      <c r="B92" s="14" t="s">
        <v>443</v>
      </c>
      <c r="C92" s="14" t="s">
        <v>271</v>
      </c>
      <c r="D92" s="36">
        <v>431.20644173439302</v>
      </c>
      <c r="E92" s="36">
        <v>-126.83679084106799</v>
      </c>
      <c r="F92" s="36">
        <v>5.7321389840582304</v>
      </c>
      <c r="G92" s="36">
        <v>0.10370493156676901</v>
      </c>
      <c r="H92" s="36">
        <v>15.6885912253922</v>
      </c>
      <c r="I92" s="36">
        <v>0.15437697361963801</v>
      </c>
      <c r="J92" s="36">
        <v>409.66297428138603</v>
      </c>
      <c r="K92" s="36">
        <v>397974.44525509799</v>
      </c>
      <c r="L92" s="36">
        <v>1.3987914822362699</v>
      </c>
      <c r="M92" s="36">
        <v>3.7394120447651003E-2</v>
      </c>
      <c r="N92" s="36">
        <v>20.458162826039501</v>
      </c>
      <c r="O92" s="36">
        <v>0.16248157627631901</v>
      </c>
      <c r="P92" s="36">
        <v>2.4185960799744599</v>
      </c>
      <c r="Q92" s="36">
        <v>3.26209411956575</v>
      </c>
      <c r="R92" s="36">
        <v>0.81874079531003996</v>
      </c>
      <c r="S92" s="36">
        <v>12.7506463378337</v>
      </c>
      <c r="T92" s="36">
        <v>3.3061843479805302</v>
      </c>
      <c r="U92" s="36">
        <v>36.222779759356399</v>
      </c>
      <c r="V92" s="36">
        <v>12.179806236093301</v>
      </c>
      <c r="W92" s="36">
        <v>55.862023122454502</v>
      </c>
      <c r="X92" s="36">
        <v>13.00893341555</v>
      </c>
      <c r="Y92" s="36">
        <v>130.72299701561201</v>
      </c>
      <c r="Z92" s="36">
        <v>29.588014699327001</v>
      </c>
      <c r="AA92" s="36">
        <v>7907.0735338044196</v>
      </c>
      <c r="AB92" s="36">
        <v>0.16720269891925901</v>
      </c>
      <c r="AC92" s="37">
        <f t="shared" si="14"/>
        <v>0.15778109893523631</v>
      </c>
      <c r="AD92" s="36">
        <f t="shared" si="15"/>
        <v>33.373838215398862</v>
      </c>
      <c r="AE92" s="36">
        <f t="shared" si="16"/>
        <v>1.7508790547017137</v>
      </c>
      <c r="AF92" s="36">
        <f t="shared" si="17"/>
        <v>5.2923327789375492</v>
      </c>
      <c r="AG92" s="36">
        <f t="shared" si="18"/>
        <v>22.041176483552366</v>
      </c>
      <c r="AH92" s="36">
        <f t="shared" si="19"/>
        <v>14.54246528081776</v>
      </c>
      <c r="AI92" s="36">
        <f t="shared" si="20"/>
        <v>64.073599687606531</v>
      </c>
      <c r="AJ92" s="36">
        <f t="shared" si="21"/>
        <v>91.584053960679512</v>
      </c>
      <c r="AK92" s="36">
        <f t="shared" si="22"/>
        <v>147.2470721925057</v>
      </c>
      <c r="AL92" s="36">
        <f t="shared" si="23"/>
        <v>223.07337428742306</v>
      </c>
      <c r="AM92" s="36">
        <f t="shared" si="24"/>
        <v>349.13764451534064</v>
      </c>
      <c r="AN92" s="36">
        <f t="shared" si="25"/>
        <v>526.67746621659921</v>
      </c>
      <c r="AO92" s="36">
        <f t="shared" si="26"/>
        <v>811.94408084231054</v>
      </c>
      <c r="AP92" s="38">
        <f t="shared" si="27"/>
        <v>1202.7648251758944</v>
      </c>
    </row>
    <row r="93" spans="1:42" x14ac:dyDescent="0.25">
      <c r="A93" s="14">
        <v>91</v>
      </c>
      <c r="B93" s="14" t="s">
        <v>444</v>
      </c>
      <c r="C93" s="14" t="s">
        <v>271</v>
      </c>
      <c r="D93" s="36">
        <v>926.29274705005901</v>
      </c>
      <c r="E93" s="36">
        <v>856.17934443419495</v>
      </c>
      <c r="F93" s="36">
        <v>12.9719831415734</v>
      </c>
      <c r="G93" s="36">
        <v>1.7336766003152499</v>
      </c>
      <c r="H93" s="36">
        <v>473.247160080654</v>
      </c>
      <c r="I93" s="36">
        <v>23.3768758625841</v>
      </c>
      <c r="J93" s="36">
        <v>519.47505391512902</v>
      </c>
      <c r="K93" s="36">
        <v>394440.43212612299</v>
      </c>
      <c r="L93" s="36">
        <v>2.8146727458960199</v>
      </c>
      <c r="M93" s="36">
        <v>4.4186246556416002E-2</v>
      </c>
      <c r="N93" s="36">
        <v>28.468511115131498</v>
      </c>
      <c r="O93" s="36">
        <v>0.36660268570808602</v>
      </c>
      <c r="P93" s="36">
        <v>7.2754386129281503</v>
      </c>
      <c r="Q93" s="36">
        <v>4.7791132434501602</v>
      </c>
      <c r="R93" s="36">
        <v>2.1415089862098999</v>
      </c>
      <c r="S93" s="36">
        <v>11.9044123901422</v>
      </c>
      <c r="T93" s="36">
        <v>2.83208242254842</v>
      </c>
      <c r="U93" s="36">
        <v>35.300314225550899</v>
      </c>
      <c r="V93" s="36">
        <v>16.073080680916899</v>
      </c>
      <c r="W93" s="36">
        <v>70.450171013312399</v>
      </c>
      <c r="X93" s="36">
        <v>18.338038441907301</v>
      </c>
      <c r="Y93" s="36">
        <v>207.771462059584</v>
      </c>
      <c r="Z93" s="36">
        <v>46.252731189029703</v>
      </c>
      <c r="AA93" s="36">
        <v>10388.008184807901</v>
      </c>
      <c r="AB93" s="36">
        <v>2.6648354354444601</v>
      </c>
      <c r="AC93" s="37">
        <f t="shared" si="14"/>
        <v>0.18643985888783124</v>
      </c>
      <c r="AD93" s="36">
        <f t="shared" si="15"/>
        <v>46.441290563020388</v>
      </c>
      <c r="AE93" s="36">
        <f t="shared" si="16"/>
        <v>3.9504599753026515</v>
      </c>
      <c r="AF93" s="36">
        <f t="shared" si="17"/>
        <v>15.919996964831839</v>
      </c>
      <c r="AG93" s="36">
        <f t="shared" si="18"/>
        <v>32.291305698987571</v>
      </c>
      <c r="AH93" s="36">
        <f t="shared" si="19"/>
        <v>38.037459790584364</v>
      </c>
      <c r="AI93" s="36">
        <f t="shared" si="20"/>
        <v>59.821167789659292</v>
      </c>
      <c r="AJ93" s="36">
        <f t="shared" si="21"/>
        <v>78.451036635690301</v>
      </c>
      <c r="AK93" s="36">
        <f t="shared" si="22"/>
        <v>143.49721229898739</v>
      </c>
      <c r="AL93" s="36">
        <f t="shared" si="23"/>
        <v>294.37876704976003</v>
      </c>
      <c r="AM93" s="36">
        <f t="shared" si="24"/>
        <v>440.31356883320251</v>
      </c>
      <c r="AN93" s="36">
        <f t="shared" si="25"/>
        <v>742.43070615009322</v>
      </c>
      <c r="AO93" s="36">
        <f t="shared" si="26"/>
        <v>1290.5059755253665</v>
      </c>
      <c r="AP93" s="38">
        <f t="shared" si="27"/>
        <v>1880.192324757305</v>
      </c>
    </row>
    <row r="94" spans="1:42" x14ac:dyDescent="0.25">
      <c r="A94" s="14">
        <v>92</v>
      </c>
      <c r="B94" s="14" t="s">
        <v>445</v>
      </c>
      <c r="C94" s="14" t="s">
        <v>271</v>
      </c>
      <c r="D94" s="36">
        <v>676.11225819411402</v>
      </c>
      <c r="E94" s="36">
        <v>94.789871623619007</v>
      </c>
      <c r="F94" s="36">
        <v>6.4240218968350797</v>
      </c>
      <c r="G94" s="36">
        <v>0.165824848199283</v>
      </c>
      <c r="H94" s="36">
        <v>6.4710190087745598</v>
      </c>
      <c r="I94" s="36">
        <v>0.34024404230919603</v>
      </c>
      <c r="J94" s="36">
        <v>331.44799994608098</v>
      </c>
      <c r="K94" s="36">
        <v>448962.99880706298</v>
      </c>
      <c r="L94" s="36">
        <v>1.5983633167632201</v>
      </c>
      <c r="M94" s="36">
        <v>5.9012243529887001E-2</v>
      </c>
      <c r="N94" s="36">
        <v>20.2624127413414</v>
      </c>
      <c r="O94" s="36">
        <v>0.18861141418878599</v>
      </c>
      <c r="P94" s="36">
        <v>2.6173788341442399</v>
      </c>
      <c r="Q94" s="36">
        <v>3.56720953110948</v>
      </c>
      <c r="R94" s="36">
        <v>1.11986726840715</v>
      </c>
      <c r="S94" s="36">
        <v>10.8116760859899</v>
      </c>
      <c r="T94" s="36">
        <v>2.7360938061516702</v>
      </c>
      <c r="U94" s="36">
        <v>30.231269118497401</v>
      </c>
      <c r="V94" s="36">
        <v>10.342449524885099</v>
      </c>
      <c r="W94" s="36">
        <v>45.707380448593902</v>
      </c>
      <c r="X94" s="36">
        <v>10.7671403698959</v>
      </c>
      <c r="Y94" s="36">
        <v>106.675029950149</v>
      </c>
      <c r="Z94" s="36">
        <v>23.362297300837401</v>
      </c>
      <c r="AA94" s="36">
        <v>9105.5820362700597</v>
      </c>
      <c r="AB94" s="36">
        <v>4.0419796217975999E-2</v>
      </c>
      <c r="AC94" s="37">
        <f t="shared" si="14"/>
        <v>0.24899680814298314</v>
      </c>
      <c r="AD94" s="36">
        <f t="shared" si="15"/>
        <v>33.054506918990867</v>
      </c>
      <c r="AE94" s="36">
        <f t="shared" si="16"/>
        <v>2.0324505839308835</v>
      </c>
      <c r="AF94" s="36">
        <f t="shared" si="17"/>
        <v>5.7273059828101527</v>
      </c>
      <c r="AG94" s="36">
        <f t="shared" si="18"/>
        <v>24.102767102091082</v>
      </c>
      <c r="AH94" s="36">
        <f t="shared" si="19"/>
        <v>19.891070486805507</v>
      </c>
      <c r="AI94" s="36">
        <f t="shared" si="20"/>
        <v>54.330030582863813</v>
      </c>
      <c r="AJ94" s="36">
        <f t="shared" si="21"/>
        <v>75.792072192567048</v>
      </c>
      <c r="AK94" s="36">
        <f t="shared" si="22"/>
        <v>122.89133788007074</v>
      </c>
      <c r="AL94" s="36">
        <f t="shared" si="23"/>
        <v>189.42215247042304</v>
      </c>
      <c r="AM94" s="36">
        <f t="shared" si="24"/>
        <v>285.6711278037119</v>
      </c>
      <c r="AN94" s="36">
        <f t="shared" si="25"/>
        <v>435.91661416582593</v>
      </c>
      <c r="AO94" s="36">
        <f t="shared" si="26"/>
        <v>662.57782577732291</v>
      </c>
      <c r="AP94" s="38">
        <f t="shared" si="27"/>
        <v>949.68688214786187</v>
      </c>
    </row>
    <row r="95" spans="1:42" x14ac:dyDescent="0.25">
      <c r="A95" s="14">
        <v>93</v>
      </c>
      <c r="B95" s="14" t="s">
        <v>446</v>
      </c>
      <c r="C95" s="14" t="s">
        <v>356</v>
      </c>
      <c r="D95" s="36">
        <v>521.18211446749297</v>
      </c>
      <c r="E95" s="36">
        <v>76.354065013931205</v>
      </c>
      <c r="F95" s="36">
        <v>6.0481490719328503</v>
      </c>
      <c r="G95" s="36">
        <v>0.25265110405437802</v>
      </c>
      <c r="H95" s="36">
        <v>6.86879467497221</v>
      </c>
      <c r="I95" s="36">
        <v>0.32834063220619097</v>
      </c>
      <c r="J95" s="36">
        <v>984.22943481586299</v>
      </c>
      <c r="K95" s="36">
        <v>418181.82842194597</v>
      </c>
      <c r="L95" s="36">
        <v>3.18048717146032</v>
      </c>
      <c r="M95" s="36">
        <v>3.1659629258103998E-2</v>
      </c>
      <c r="N95" s="36">
        <v>31.259190080059799</v>
      </c>
      <c r="O95" s="36">
        <v>0.28279338032138701</v>
      </c>
      <c r="P95" s="36">
        <v>4.3232021107986602</v>
      </c>
      <c r="Q95" s="36">
        <v>6.5133883672621602</v>
      </c>
      <c r="R95" s="36">
        <v>2.0646730084629401</v>
      </c>
      <c r="S95" s="36">
        <v>29.520178269060601</v>
      </c>
      <c r="T95" s="36">
        <v>7.7549531054095402</v>
      </c>
      <c r="U95" s="36">
        <v>91.366563305218705</v>
      </c>
      <c r="V95" s="36">
        <v>31.302876810466</v>
      </c>
      <c r="W95" s="36">
        <v>157.28146510993901</v>
      </c>
      <c r="X95" s="36">
        <v>32.489117817053902</v>
      </c>
      <c r="Y95" s="36">
        <v>309.80933812510801</v>
      </c>
      <c r="Z95" s="36">
        <v>63.388998370080898</v>
      </c>
      <c r="AA95" s="36">
        <v>7700.0313155987797</v>
      </c>
      <c r="AB95" s="36">
        <v>0.376802043529605</v>
      </c>
      <c r="AC95" s="37">
        <f t="shared" si="14"/>
        <v>0.13358493357849788</v>
      </c>
      <c r="AD95" s="36">
        <f t="shared" si="15"/>
        <v>50.993784796182382</v>
      </c>
      <c r="AE95" s="36">
        <f t="shared" si="16"/>
        <v>3.0473424603597739</v>
      </c>
      <c r="AF95" s="36">
        <f t="shared" si="17"/>
        <v>9.4599608551393004</v>
      </c>
      <c r="AG95" s="36">
        <f t="shared" si="18"/>
        <v>44.009380859879464</v>
      </c>
      <c r="AH95" s="36">
        <f t="shared" si="19"/>
        <v>36.672699972698759</v>
      </c>
      <c r="AI95" s="36">
        <f t="shared" si="20"/>
        <v>148.34260436713868</v>
      </c>
      <c r="AJ95" s="36">
        <f t="shared" si="21"/>
        <v>214.81864557921165</v>
      </c>
      <c r="AK95" s="36">
        <f t="shared" si="22"/>
        <v>371.40879392365326</v>
      </c>
      <c r="AL95" s="36">
        <f t="shared" si="23"/>
        <v>573.31276209644682</v>
      </c>
      <c r="AM95" s="36">
        <f t="shared" si="24"/>
        <v>983.00915693711875</v>
      </c>
      <c r="AN95" s="36">
        <f t="shared" si="25"/>
        <v>1315.3488994758666</v>
      </c>
      <c r="AO95" s="36">
        <f t="shared" si="26"/>
        <v>1924.2816032615403</v>
      </c>
      <c r="AP95" s="38">
        <f t="shared" si="27"/>
        <v>2576.7885516293049</v>
      </c>
    </row>
    <row r="96" spans="1:42" x14ac:dyDescent="0.25">
      <c r="A96" s="14">
        <v>94</v>
      </c>
      <c r="B96" s="14" t="s">
        <v>447</v>
      </c>
      <c r="C96" s="14" t="s">
        <v>356</v>
      </c>
      <c r="D96" s="36">
        <v>661.62212128547606</v>
      </c>
      <c r="E96" s="36">
        <v>86.480586060293007</v>
      </c>
      <c r="F96" s="36">
        <v>3.6618393319806</v>
      </c>
      <c r="G96" s="36">
        <v>0.13950408612700099</v>
      </c>
      <c r="H96" s="36">
        <v>-4.0196227848235599</v>
      </c>
      <c r="I96" s="36">
        <v>0.26729081081168499</v>
      </c>
      <c r="J96" s="36">
        <v>628.061138221786</v>
      </c>
      <c r="K96" s="36">
        <v>423471.028558277</v>
      </c>
      <c r="L96" s="36">
        <v>3.2824851582412702</v>
      </c>
      <c r="M96" s="36">
        <v>3.4865957960930997E-2</v>
      </c>
      <c r="N96" s="36">
        <v>29.2203855120475</v>
      </c>
      <c r="O96" s="36">
        <v>6.3700227926853994E-2</v>
      </c>
      <c r="P96" s="36">
        <v>1.2307250020423499</v>
      </c>
      <c r="Q96" s="36">
        <v>2.7091431439717599</v>
      </c>
      <c r="R96" s="36">
        <v>0.82941480885435503</v>
      </c>
      <c r="S96" s="36">
        <v>13.781326190938</v>
      </c>
      <c r="T96" s="36">
        <v>4.2539576274501103</v>
      </c>
      <c r="U96" s="36">
        <v>50.7910001963944</v>
      </c>
      <c r="V96" s="36">
        <v>19.275212390579298</v>
      </c>
      <c r="W96" s="36">
        <v>99.741163958470807</v>
      </c>
      <c r="X96" s="36">
        <v>21.890844636396899</v>
      </c>
      <c r="Y96" s="36">
        <v>218.41084508403401</v>
      </c>
      <c r="Z96" s="36">
        <v>46.643050428883001</v>
      </c>
      <c r="AA96" s="36">
        <v>8151.0399190021999</v>
      </c>
      <c r="AB96" s="36">
        <v>0.47375818261706198</v>
      </c>
      <c r="AC96" s="37">
        <f t="shared" si="14"/>
        <v>0.14711374667059493</v>
      </c>
      <c r="AD96" s="36">
        <f t="shared" si="15"/>
        <v>47.667839334498368</v>
      </c>
      <c r="AE96" s="36">
        <f t="shared" si="16"/>
        <v>0.68642486990144391</v>
      </c>
      <c r="AF96" s="36">
        <f t="shared" si="17"/>
        <v>2.6930525208804155</v>
      </c>
      <c r="AG96" s="36">
        <f t="shared" si="18"/>
        <v>18.305021243052433</v>
      </c>
      <c r="AH96" s="36">
        <f t="shared" si="19"/>
        <v>14.732056995636857</v>
      </c>
      <c r="AI96" s="36">
        <f t="shared" si="20"/>
        <v>69.25289543184924</v>
      </c>
      <c r="AJ96" s="36">
        <f t="shared" si="21"/>
        <v>117.83816142521081</v>
      </c>
      <c r="AK96" s="36">
        <f t="shared" si="22"/>
        <v>206.46748047314796</v>
      </c>
      <c r="AL96" s="36">
        <f t="shared" si="23"/>
        <v>353.0258679593278</v>
      </c>
      <c r="AM96" s="36">
        <f t="shared" si="24"/>
        <v>623.38227474044254</v>
      </c>
      <c r="AN96" s="36">
        <f t="shared" si="25"/>
        <v>886.26901361930766</v>
      </c>
      <c r="AO96" s="36">
        <f t="shared" si="26"/>
        <v>1356.5890999008323</v>
      </c>
      <c r="AP96" s="38">
        <f t="shared" si="27"/>
        <v>1896.0589605236992</v>
      </c>
    </row>
    <row r="97" spans="1:42" x14ac:dyDescent="0.25">
      <c r="A97" s="14">
        <v>95</v>
      </c>
      <c r="B97" s="14" t="s">
        <v>448</v>
      </c>
      <c r="C97" s="14" t="s">
        <v>356</v>
      </c>
      <c r="D97" s="36">
        <v>843.52575059098001</v>
      </c>
      <c r="E97" s="36">
        <v>77.386985108442303</v>
      </c>
      <c r="F97" s="36">
        <v>4.3783540231960698</v>
      </c>
      <c r="G97" s="36">
        <v>0.27307342091391501</v>
      </c>
      <c r="H97" s="36">
        <v>15.866104086943</v>
      </c>
      <c r="I97" s="36">
        <v>0.16397575733684899</v>
      </c>
      <c r="J97" s="36">
        <v>672.03313667095495</v>
      </c>
      <c r="K97" s="36">
        <v>433834.30442316999</v>
      </c>
      <c r="L97" s="36">
        <v>2.7222864408307901</v>
      </c>
      <c r="M97" s="36">
        <v>0.15629425690349899</v>
      </c>
      <c r="N97" s="36">
        <v>20.4353494694892</v>
      </c>
      <c r="O97" s="36">
        <v>0.274412031367541</v>
      </c>
      <c r="P97" s="36">
        <v>3.7001334091915798</v>
      </c>
      <c r="Q97" s="36">
        <v>5.5150043783213496</v>
      </c>
      <c r="R97" s="36">
        <v>1.27146557680334</v>
      </c>
      <c r="S97" s="36">
        <v>19.6999925163943</v>
      </c>
      <c r="T97" s="36">
        <v>5.5596729744590299</v>
      </c>
      <c r="U97" s="36">
        <v>57.785365963761002</v>
      </c>
      <c r="V97" s="36">
        <v>20.022639899316701</v>
      </c>
      <c r="W97" s="36">
        <v>96.517448186532704</v>
      </c>
      <c r="X97" s="36">
        <v>20.5764618591413</v>
      </c>
      <c r="Y97" s="36">
        <v>204.100067471215</v>
      </c>
      <c r="Z97" s="36">
        <v>44.189471509575903</v>
      </c>
      <c r="AA97" s="36">
        <v>7558.3611061656902</v>
      </c>
      <c r="AB97" s="36">
        <v>0.20661068733760801</v>
      </c>
      <c r="AC97" s="37">
        <f t="shared" si="14"/>
        <v>0.65946943841138816</v>
      </c>
      <c r="AD97" s="36">
        <f t="shared" si="15"/>
        <v>33.336622299329854</v>
      </c>
      <c r="AE97" s="36">
        <f t="shared" si="16"/>
        <v>2.9570262000812608</v>
      </c>
      <c r="AF97" s="36">
        <f t="shared" si="17"/>
        <v>8.0965720113601307</v>
      </c>
      <c r="AG97" s="36">
        <f t="shared" si="18"/>
        <v>37.263543096765879</v>
      </c>
      <c r="AH97" s="36">
        <f t="shared" si="19"/>
        <v>22.583758024926109</v>
      </c>
      <c r="AI97" s="36">
        <f t="shared" si="20"/>
        <v>98.994937268313052</v>
      </c>
      <c r="AJ97" s="36">
        <f t="shared" si="21"/>
        <v>154.00756161936371</v>
      </c>
      <c r="AK97" s="36">
        <f t="shared" si="22"/>
        <v>234.89986164130488</v>
      </c>
      <c r="AL97" s="36">
        <f t="shared" si="23"/>
        <v>366.71501647100183</v>
      </c>
      <c r="AM97" s="36">
        <f t="shared" si="24"/>
        <v>603.23405116582944</v>
      </c>
      <c r="AN97" s="36">
        <f t="shared" si="25"/>
        <v>833.05513599762355</v>
      </c>
      <c r="AO97" s="36">
        <f t="shared" si="26"/>
        <v>1267.7022824299067</v>
      </c>
      <c r="AP97" s="38">
        <f t="shared" si="27"/>
        <v>1796.3199800640612</v>
      </c>
    </row>
    <row r="98" spans="1:42" x14ac:dyDescent="0.25">
      <c r="A98" s="14">
        <v>96</v>
      </c>
      <c r="B98" s="14" t="s">
        <v>449</v>
      </c>
      <c r="C98" s="14" t="s">
        <v>356</v>
      </c>
      <c r="D98" s="36">
        <v>617.752232417752</v>
      </c>
      <c r="E98" s="36">
        <v>71.080681592041401</v>
      </c>
      <c r="F98" s="36">
        <v>5.1747915730756802</v>
      </c>
      <c r="G98" s="36">
        <v>0.29680229847967798</v>
      </c>
      <c r="H98" s="36">
        <v>0.65938472398441095</v>
      </c>
      <c r="I98" s="36">
        <v>0.176716484052656</v>
      </c>
      <c r="J98" s="36">
        <v>492.25003239275799</v>
      </c>
      <c r="K98" s="36">
        <v>431334.31798657501</v>
      </c>
      <c r="L98" s="36">
        <v>3.3186399227254499</v>
      </c>
      <c r="M98" s="36">
        <v>1.0719950384079999E-2</v>
      </c>
      <c r="N98" s="36">
        <v>32.770647977061998</v>
      </c>
      <c r="O98" s="36">
        <v>4.6587483472010999E-2</v>
      </c>
      <c r="P98" s="36">
        <v>0.88533920491889695</v>
      </c>
      <c r="Q98" s="36">
        <v>1.9185293746046701</v>
      </c>
      <c r="R98" s="36">
        <v>0.61445894082902297</v>
      </c>
      <c r="S98" s="36">
        <v>9.9591415300413306</v>
      </c>
      <c r="T98" s="36">
        <v>3.22751282172853</v>
      </c>
      <c r="U98" s="36">
        <v>38.341644456384699</v>
      </c>
      <c r="V98" s="36">
        <v>15.359974756541099</v>
      </c>
      <c r="W98" s="36">
        <v>79.989017154692405</v>
      </c>
      <c r="X98" s="36">
        <v>18.482912067747002</v>
      </c>
      <c r="Y98" s="36">
        <v>191.29957768660401</v>
      </c>
      <c r="Z98" s="36">
        <v>36.846377472519599</v>
      </c>
      <c r="AA98" s="36">
        <v>8306.2895625640904</v>
      </c>
      <c r="AB98" s="36">
        <v>0.45125904896228902</v>
      </c>
      <c r="AC98" s="37">
        <f t="shared" si="14"/>
        <v>4.5231858160675105E-2</v>
      </c>
      <c r="AD98" s="36">
        <f t="shared" si="15"/>
        <v>53.459458363885808</v>
      </c>
      <c r="AE98" s="36">
        <f t="shared" si="16"/>
        <v>0.5020202960346013</v>
      </c>
      <c r="AF98" s="36">
        <f t="shared" si="17"/>
        <v>1.9372849122951792</v>
      </c>
      <c r="AG98" s="36">
        <f t="shared" si="18"/>
        <v>12.963036314896421</v>
      </c>
      <c r="AH98" s="36">
        <f t="shared" si="19"/>
        <v>10.914013158597211</v>
      </c>
      <c r="AI98" s="36">
        <f t="shared" si="20"/>
        <v>50.045937336891107</v>
      </c>
      <c r="AJ98" s="36">
        <f t="shared" si="21"/>
        <v>89.404787305499454</v>
      </c>
      <c r="AK98" s="36">
        <f t="shared" si="22"/>
        <v>155.86034331863698</v>
      </c>
      <c r="AL98" s="36">
        <f t="shared" si="23"/>
        <v>281.31821898426921</v>
      </c>
      <c r="AM98" s="36">
        <f t="shared" si="24"/>
        <v>499.93135721682751</v>
      </c>
      <c r="AN98" s="36">
        <f t="shared" si="25"/>
        <v>748.29603513145753</v>
      </c>
      <c r="AO98" s="36">
        <f t="shared" si="26"/>
        <v>1188.1961346994037</v>
      </c>
      <c r="AP98" s="38">
        <f t="shared" si="27"/>
        <v>1497.8202224601462</v>
      </c>
    </row>
    <row r="99" spans="1:42" x14ac:dyDescent="0.25">
      <c r="A99" s="14">
        <v>97</v>
      </c>
      <c r="B99" s="14" t="s">
        <v>450</v>
      </c>
      <c r="C99" s="14" t="s">
        <v>356</v>
      </c>
      <c r="D99" s="36">
        <v>618.38714262185295</v>
      </c>
      <c r="E99" s="36">
        <v>78.471467670166007</v>
      </c>
      <c r="F99" s="36">
        <v>4.4489040004437799</v>
      </c>
      <c r="G99" s="36">
        <v>0.31547458973565501</v>
      </c>
      <c r="H99" s="36">
        <v>-0.15707176502301401</v>
      </c>
      <c r="I99" s="36">
        <v>0.21709381707747699</v>
      </c>
      <c r="J99" s="36">
        <v>896.75818745450295</v>
      </c>
      <c r="K99" s="36">
        <v>420777.587866635</v>
      </c>
      <c r="L99" s="36">
        <v>2.9627016060332401</v>
      </c>
      <c r="M99" s="36">
        <v>1.7325033146747E-2</v>
      </c>
      <c r="N99" s="36">
        <v>30.6724954374003</v>
      </c>
      <c r="O99" s="36">
        <v>0.17551285858044399</v>
      </c>
      <c r="P99" s="36">
        <v>3.3271766927372801</v>
      </c>
      <c r="Q99" s="36">
        <v>5.49817981846049</v>
      </c>
      <c r="R99" s="36">
        <v>1.6988350408658299</v>
      </c>
      <c r="S99" s="36">
        <v>24.452383081306401</v>
      </c>
      <c r="T99" s="36">
        <v>6.52683193343006</v>
      </c>
      <c r="U99" s="36">
        <v>78.079842688819795</v>
      </c>
      <c r="V99" s="36">
        <v>27.900562566261801</v>
      </c>
      <c r="W99" s="36">
        <v>139.910488712893</v>
      </c>
      <c r="X99" s="36">
        <v>29.2194535671964</v>
      </c>
      <c r="Y99" s="36">
        <v>295.90599498059601</v>
      </c>
      <c r="Z99" s="36">
        <v>61.273741284123403</v>
      </c>
      <c r="AA99" s="36">
        <v>7919.4954242124304</v>
      </c>
      <c r="AB99" s="36">
        <v>0.35603631533508201</v>
      </c>
      <c r="AC99" s="37">
        <f t="shared" si="14"/>
        <v>7.3101405682476792E-2</v>
      </c>
      <c r="AD99" s="36">
        <f t="shared" si="15"/>
        <v>50.036697287765584</v>
      </c>
      <c r="AE99" s="36">
        <f t="shared" si="16"/>
        <v>1.8913023553927155</v>
      </c>
      <c r="AF99" s="36">
        <f t="shared" si="17"/>
        <v>7.2804741635389059</v>
      </c>
      <c r="AG99" s="36">
        <f t="shared" si="18"/>
        <v>37.149863638246558</v>
      </c>
      <c r="AH99" s="36">
        <f t="shared" si="19"/>
        <v>30.174689891044935</v>
      </c>
      <c r="AI99" s="36">
        <f t="shared" si="20"/>
        <v>122.87629689098694</v>
      </c>
      <c r="AJ99" s="36">
        <f t="shared" si="21"/>
        <v>180.79866851606815</v>
      </c>
      <c r="AK99" s="36">
        <f t="shared" si="22"/>
        <v>317.39773450739756</v>
      </c>
      <c r="AL99" s="36">
        <f t="shared" si="23"/>
        <v>510.99931440039927</v>
      </c>
      <c r="AM99" s="36">
        <f t="shared" si="24"/>
        <v>874.44055445558126</v>
      </c>
      <c r="AN99" s="36">
        <f t="shared" si="25"/>
        <v>1182.9738286314332</v>
      </c>
      <c r="AO99" s="36">
        <f t="shared" si="26"/>
        <v>1837.9254346620869</v>
      </c>
      <c r="AP99" s="38">
        <f t="shared" si="27"/>
        <v>2490.8024912245287</v>
      </c>
    </row>
    <row r="100" spans="1:42" x14ac:dyDescent="0.25">
      <c r="A100" s="14">
        <v>98</v>
      </c>
      <c r="B100" s="14" t="s">
        <v>451</v>
      </c>
      <c r="C100" s="14" t="s">
        <v>356</v>
      </c>
      <c r="D100" s="36">
        <v>2080.3548219306499</v>
      </c>
      <c r="E100" s="36">
        <v>97.343492232102705</v>
      </c>
      <c r="F100" s="36">
        <v>35.184683327360801</v>
      </c>
      <c r="G100" s="36">
        <v>0.50011063738462003</v>
      </c>
      <c r="H100" s="36">
        <v>140.89263473645701</v>
      </c>
      <c r="I100" s="36">
        <v>0.45758596035830701</v>
      </c>
      <c r="J100" s="36">
        <v>722.77379529352004</v>
      </c>
      <c r="K100" s="36">
        <v>431988.105221604</v>
      </c>
      <c r="L100" s="36">
        <v>3.0486534188709098</v>
      </c>
      <c r="M100" s="36">
        <v>0.46339198441075802</v>
      </c>
      <c r="N100" s="36">
        <v>30.832295192755598</v>
      </c>
      <c r="O100" s="36">
        <v>0.241227089457689</v>
      </c>
      <c r="P100" s="36">
        <v>2.5432355746453998</v>
      </c>
      <c r="Q100" s="36">
        <v>4.07166018813093</v>
      </c>
      <c r="R100" s="36">
        <v>1.33195456660342</v>
      </c>
      <c r="S100" s="36">
        <v>18.128383221552198</v>
      </c>
      <c r="T100" s="36">
        <v>5.1751169173065001</v>
      </c>
      <c r="U100" s="36">
        <v>61.046173869960697</v>
      </c>
      <c r="V100" s="36">
        <v>22.4644214964237</v>
      </c>
      <c r="W100" s="36">
        <v>115.505675603532</v>
      </c>
      <c r="X100" s="36">
        <v>25.050608671665099</v>
      </c>
      <c r="Y100" s="36">
        <v>249.827160053694</v>
      </c>
      <c r="Z100" s="36">
        <v>55.057677825394499</v>
      </c>
      <c r="AA100" s="36">
        <v>9712.7964955621392</v>
      </c>
      <c r="AB100" s="36">
        <v>0.37587824160063199</v>
      </c>
      <c r="AC100" s="37">
        <f t="shared" si="14"/>
        <v>1.9552404405517216</v>
      </c>
      <c r="AD100" s="36">
        <f t="shared" si="15"/>
        <v>50.297382043646984</v>
      </c>
      <c r="AE100" s="36">
        <f t="shared" si="16"/>
        <v>2.5994298432940628</v>
      </c>
      <c r="AF100" s="36">
        <f t="shared" si="17"/>
        <v>5.5650669029439817</v>
      </c>
      <c r="AG100" s="36">
        <f t="shared" si="18"/>
        <v>27.511217487371152</v>
      </c>
      <c r="AH100" s="36">
        <f t="shared" si="19"/>
        <v>23.658162817112256</v>
      </c>
      <c r="AI100" s="36">
        <f t="shared" si="20"/>
        <v>91.097403123377873</v>
      </c>
      <c r="AJ100" s="36">
        <f t="shared" si="21"/>
        <v>143.35503926056788</v>
      </c>
      <c r="AK100" s="36">
        <f t="shared" si="22"/>
        <v>248.15517833317358</v>
      </c>
      <c r="AL100" s="36">
        <f t="shared" si="23"/>
        <v>411.43629114329121</v>
      </c>
      <c r="AM100" s="36">
        <f t="shared" si="24"/>
        <v>721.910472522075</v>
      </c>
      <c r="AN100" s="36">
        <f t="shared" si="25"/>
        <v>1014.1946830633643</v>
      </c>
      <c r="AO100" s="36">
        <f t="shared" si="26"/>
        <v>1551.7214910167329</v>
      </c>
      <c r="AP100" s="38">
        <f t="shared" si="27"/>
        <v>2238.1169847721339</v>
      </c>
    </row>
    <row r="101" spans="1:42" x14ac:dyDescent="0.25">
      <c r="A101" s="14">
        <v>99</v>
      </c>
      <c r="B101" s="14" t="s">
        <v>451</v>
      </c>
      <c r="C101" s="14" t="s">
        <v>356</v>
      </c>
      <c r="D101" s="36">
        <v>656.61525191786302</v>
      </c>
      <c r="E101" s="36">
        <v>65.074371719334906</v>
      </c>
      <c r="F101" s="36">
        <v>3.62876401182193</v>
      </c>
      <c r="G101" s="36">
        <v>0.52677064018965403</v>
      </c>
      <c r="H101" s="36">
        <v>52.133864703552199</v>
      </c>
      <c r="I101" s="36">
        <v>0.28775160750194401</v>
      </c>
      <c r="J101" s="36">
        <v>928.52312785292202</v>
      </c>
      <c r="K101" s="36">
        <v>432417.75337314903</v>
      </c>
      <c r="L101" s="36">
        <v>2.7727408427752098</v>
      </c>
      <c r="M101" s="36">
        <v>2.2312802088185001E-2</v>
      </c>
      <c r="N101" s="36">
        <v>31.061067824103699</v>
      </c>
      <c r="O101" s="36">
        <v>0.18540967582428</v>
      </c>
      <c r="P101" s="36">
        <v>2.78309865381717</v>
      </c>
      <c r="Q101" s="36">
        <v>4.76208139633742</v>
      </c>
      <c r="R101" s="36">
        <v>1.71282978624436</v>
      </c>
      <c r="S101" s="36">
        <v>25.579596059001801</v>
      </c>
      <c r="T101" s="36">
        <v>7.4773372885829197</v>
      </c>
      <c r="U101" s="36">
        <v>75.373708380344596</v>
      </c>
      <c r="V101" s="36">
        <v>27.877866756605599</v>
      </c>
      <c r="W101" s="36">
        <v>146.94640128939301</v>
      </c>
      <c r="X101" s="36">
        <v>32.675787245480201</v>
      </c>
      <c r="Y101" s="36">
        <v>301.75466975241198</v>
      </c>
      <c r="Z101" s="36">
        <v>67.564107611822607</v>
      </c>
      <c r="AA101" s="36">
        <v>9342.3497045492695</v>
      </c>
      <c r="AB101" s="36">
        <v>0.38961404604711802</v>
      </c>
      <c r="AC101" s="37">
        <f t="shared" si="14"/>
        <v>9.414684425394515E-2</v>
      </c>
      <c r="AD101" s="36">
        <f t="shared" si="15"/>
        <v>50.670583726107175</v>
      </c>
      <c r="AE101" s="36">
        <f t="shared" si="16"/>
        <v>1.997949092934052</v>
      </c>
      <c r="AF101" s="36">
        <f t="shared" si="17"/>
        <v>6.0899314087903065</v>
      </c>
      <c r="AG101" s="36">
        <f t="shared" si="18"/>
        <v>32.176225650928515</v>
      </c>
      <c r="AH101" s="36">
        <f t="shared" si="19"/>
        <v>30.423264409313674</v>
      </c>
      <c r="AI101" s="36">
        <f t="shared" si="20"/>
        <v>128.5406837135769</v>
      </c>
      <c r="AJ101" s="36">
        <f t="shared" si="21"/>
        <v>207.12845674744929</v>
      </c>
      <c r="AK101" s="36">
        <f t="shared" si="22"/>
        <v>306.39718853798615</v>
      </c>
      <c r="AL101" s="36">
        <f t="shared" si="23"/>
        <v>510.58364023087177</v>
      </c>
      <c r="AM101" s="36">
        <f t="shared" si="24"/>
        <v>918.41500805870623</v>
      </c>
      <c r="AN101" s="36">
        <f t="shared" si="25"/>
        <v>1322.9063662137733</v>
      </c>
      <c r="AO101" s="36">
        <f t="shared" si="26"/>
        <v>1874.2526071578384</v>
      </c>
      <c r="AP101" s="38">
        <f t="shared" si="27"/>
        <v>2746.5084395049839</v>
      </c>
    </row>
    <row r="102" spans="1:42" x14ac:dyDescent="0.25">
      <c r="A102" s="14">
        <v>100</v>
      </c>
      <c r="B102" s="14" t="s">
        <v>452</v>
      </c>
      <c r="C102" s="14" t="s">
        <v>356</v>
      </c>
      <c r="D102" s="36">
        <v>621.07188812352501</v>
      </c>
      <c r="E102" s="36">
        <v>246.38810193834701</v>
      </c>
      <c r="F102" s="36">
        <v>4.1188392908410298</v>
      </c>
      <c r="G102" s="36">
        <v>0.30235890045667602</v>
      </c>
      <c r="H102" s="36">
        <v>140.46900103816</v>
      </c>
      <c r="I102" s="36">
        <v>5.8371099864760803</v>
      </c>
      <c r="J102" s="36">
        <v>634.51661252491897</v>
      </c>
      <c r="K102" s="36">
        <v>445806.81058791501</v>
      </c>
      <c r="L102" s="36">
        <v>2.6761718945330899</v>
      </c>
      <c r="M102" s="36">
        <v>0.38636758476215899</v>
      </c>
      <c r="N102" s="36">
        <v>26.748554676785499</v>
      </c>
      <c r="O102" s="36">
        <v>0.25944550560936003</v>
      </c>
      <c r="P102" s="36">
        <v>2.8408034571976599</v>
      </c>
      <c r="Q102" s="36">
        <v>3.17356279038734</v>
      </c>
      <c r="R102" s="36">
        <v>1.43091609208828</v>
      </c>
      <c r="S102" s="36">
        <v>14.738451033522299</v>
      </c>
      <c r="T102" s="36">
        <v>3.8979961393412301</v>
      </c>
      <c r="U102" s="36">
        <v>50.788233979715898</v>
      </c>
      <c r="V102" s="36">
        <v>19.001352596441102</v>
      </c>
      <c r="W102" s="36">
        <v>96.848501345699404</v>
      </c>
      <c r="X102" s="36">
        <v>22.223597441473601</v>
      </c>
      <c r="Y102" s="36">
        <v>249.51686983993699</v>
      </c>
      <c r="Z102" s="36">
        <v>58.1389106129092</v>
      </c>
      <c r="AA102" s="36">
        <v>10974.932884694401</v>
      </c>
      <c r="AB102" s="36">
        <v>0.29533339112604201</v>
      </c>
      <c r="AC102" s="37">
        <f t="shared" si="14"/>
        <v>1.6302429736799957</v>
      </c>
      <c r="AD102" s="36">
        <f t="shared" si="15"/>
        <v>43.635488869144375</v>
      </c>
      <c r="AE102" s="36">
        <f t="shared" si="16"/>
        <v>2.7957489828594833</v>
      </c>
      <c r="AF102" s="36">
        <f t="shared" si="17"/>
        <v>6.2162001251589931</v>
      </c>
      <c r="AG102" s="36">
        <f t="shared" si="18"/>
        <v>21.442991826941487</v>
      </c>
      <c r="AH102" s="36">
        <f t="shared" si="19"/>
        <v>25.415916378122201</v>
      </c>
      <c r="AI102" s="36">
        <f t="shared" si="20"/>
        <v>74.062568007649745</v>
      </c>
      <c r="AJ102" s="36">
        <f t="shared" si="21"/>
        <v>107.97773239172382</v>
      </c>
      <c r="AK102" s="36">
        <f t="shared" si="22"/>
        <v>206.45623568990203</v>
      </c>
      <c r="AL102" s="36">
        <f t="shared" si="23"/>
        <v>348.01012081393958</v>
      </c>
      <c r="AM102" s="36">
        <f t="shared" si="24"/>
        <v>605.30313341062129</v>
      </c>
      <c r="AN102" s="36">
        <f t="shared" si="25"/>
        <v>899.7407871041944</v>
      </c>
      <c r="AO102" s="36">
        <f t="shared" si="26"/>
        <v>1549.7942226083042</v>
      </c>
      <c r="AP102" s="38">
        <f t="shared" si="27"/>
        <v>2363.3703501182599</v>
      </c>
    </row>
    <row r="103" spans="1:42" x14ac:dyDescent="0.25">
      <c r="A103" s="14">
        <v>101</v>
      </c>
      <c r="B103" s="14" t="s">
        <v>453</v>
      </c>
      <c r="C103" s="14" t="s">
        <v>356</v>
      </c>
      <c r="D103" s="36">
        <v>1003.43814832162</v>
      </c>
      <c r="E103" s="36">
        <v>155.702534027382</v>
      </c>
      <c r="F103" s="36">
        <v>13.3482699788362</v>
      </c>
      <c r="G103" s="36">
        <v>0.57116568111029797</v>
      </c>
      <c r="H103" s="36">
        <v>126.357246487911</v>
      </c>
      <c r="I103" s="36">
        <v>2.6437823534005802</v>
      </c>
      <c r="J103" s="36">
        <v>701.537470459313</v>
      </c>
      <c r="K103" s="36">
        <v>425036.33092225197</v>
      </c>
      <c r="L103" s="36">
        <v>2.4364228757465201</v>
      </c>
      <c r="M103" s="36">
        <v>1.3027011795245</v>
      </c>
      <c r="N103" s="36">
        <v>28.325594436607901</v>
      </c>
      <c r="O103" s="36">
        <v>0.91920699345059298</v>
      </c>
      <c r="P103" s="36">
        <v>7.4461955157794097</v>
      </c>
      <c r="Q103" s="36">
        <v>6.4157534127115499</v>
      </c>
      <c r="R103" s="36">
        <v>1.79360618421796</v>
      </c>
      <c r="S103" s="36">
        <v>22.076252989585701</v>
      </c>
      <c r="T103" s="36">
        <v>5.5672655579362003</v>
      </c>
      <c r="U103" s="36">
        <v>62.7052242604112</v>
      </c>
      <c r="V103" s="36">
        <v>21.552395686412599</v>
      </c>
      <c r="W103" s="36">
        <v>105.247651450094</v>
      </c>
      <c r="X103" s="36">
        <v>22.011291961844101</v>
      </c>
      <c r="Y103" s="36">
        <v>218.19615675604501</v>
      </c>
      <c r="Z103" s="36">
        <v>48.837429878446699</v>
      </c>
      <c r="AA103" s="36">
        <v>7974.3564013601999</v>
      </c>
      <c r="AB103" s="36">
        <v>0.213635145411052</v>
      </c>
      <c r="AC103" s="37">
        <f t="shared" si="14"/>
        <v>5.4966294494704648</v>
      </c>
      <c r="AD103" s="36">
        <f t="shared" si="15"/>
        <v>46.208147531171129</v>
      </c>
      <c r="AE103" s="36">
        <f t="shared" si="16"/>
        <v>9.9052477742520804</v>
      </c>
      <c r="AF103" s="36">
        <f t="shared" si="17"/>
        <v>16.293644454659539</v>
      </c>
      <c r="AG103" s="36">
        <f t="shared" si="18"/>
        <v>43.349685221023989</v>
      </c>
      <c r="AH103" s="36">
        <f t="shared" si="19"/>
        <v>31.858013929271046</v>
      </c>
      <c r="AI103" s="36">
        <f t="shared" si="20"/>
        <v>110.93594467128493</v>
      </c>
      <c r="AJ103" s="36">
        <f t="shared" si="21"/>
        <v>154.21788249130748</v>
      </c>
      <c r="AK103" s="36">
        <f t="shared" si="22"/>
        <v>254.89928561142764</v>
      </c>
      <c r="AL103" s="36">
        <f t="shared" si="23"/>
        <v>394.73252172916847</v>
      </c>
      <c r="AM103" s="36">
        <f t="shared" si="24"/>
        <v>657.7978215630875</v>
      </c>
      <c r="AN103" s="36">
        <f t="shared" si="25"/>
        <v>891.1454235564413</v>
      </c>
      <c r="AO103" s="36">
        <f t="shared" si="26"/>
        <v>1355.2556320251242</v>
      </c>
      <c r="AP103" s="38">
        <f t="shared" si="27"/>
        <v>1985.2613771726301</v>
      </c>
    </row>
    <row r="104" spans="1:42" x14ac:dyDescent="0.25">
      <c r="A104" s="14">
        <v>102</v>
      </c>
      <c r="B104" s="14" t="s">
        <v>454</v>
      </c>
      <c r="C104" s="14" t="s">
        <v>356</v>
      </c>
      <c r="D104" s="36">
        <v>595.159614250922</v>
      </c>
      <c r="E104" s="36">
        <v>55.826814495455103</v>
      </c>
      <c r="F104" s="36">
        <v>3.95546140709562</v>
      </c>
      <c r="G104" s="36">
        <v>0.31665751873530001</v>
      </c>
      <c r="H104" s="36">
        <v>7.2969388433416702</v>
      </c>
      <c r="I104" s="36">
        <v>0.23265011401036001</v>
      </c>
      <c r="J104" s="36">
        <v>832.10690468507005</v>
      </c>
      <c r="K104" s="36">
        <v>428680.95895043301</v>
      </c>
      <c r="L104" s="36">
        <v>2.7575739480850499</v>
      </c>
      <c r="M104" s="36">
        <v>1.5232704951170999E-2</v>
      </c>
      <c r="N104" s="36">
        <v>29.453624521965899</v>
      </c>
      <c r="O104" s="36">
        <v>0.171390943829</v>
      </c>
      <c r="P104" s="36">
        <v>3.15696982175049</v>
      </c>
      <c r="Q104" s="36">
        <v>5.36158175177723</v>
      </c>
      <c r="R104" s="36">
        <v>1.5203068190903199</v>
      </c>
      <c r="S104" s="36">
        <v>22.793049316586501</v>
      </c>
      <c r="T104" s="36">
        <v>6.1180412047446397</v>
      </c>
      <c r="U104" s="36">
        <v>72.191789980858005</v>
      </c>
      <c r="V104" s="36">
        <v>25.879119273652201</v>
      </c>
      <c r="W104" s="36">
        <v>132.166096794429</v>
      </c>
      <c r="X104" s="36">
        <v>27.946266036565</v>
      </c>
      <c r="Y104" s="36">
        <v>273.69087009817503</v>
      </c>
      <c r="Z104" s="36">
        <v>57.9660876481055</v>
      </c>
      <c r="AA104" s="36">
        <v>8243.6515294203</v>
      </c>
      <c r="AB104" s="36">
        <v>0.34319509034926798</v>
      </c>
      <c r="AC104" s="37">
        <f t="shared" si="14"/>
        <v>6.4273016671607591E-2</v>
      </c>
      <c r="AD104" s="36">
        <f t="shared" si="15"/>
        <v>48.048327115768188</v>
      </c>
      <c r="AE104" s="36">
        <f t="shared" si="16"/>
        <v>1.8468851705711209</v>
      </c>
      <c r="AF104" s="36">
        <f t="shared" si="17"/>
        <v>6.9080302445306128</v>
      </c>
      <c r="AG104" s="36">
        <f t="shared" si="18"/>
        <v>36.226903728224528</v>
      </c>
      <c r="AH104" s="36">
        <f t="shared" si="19"/>
        <v>27.003673518478152</v>
      </c>
      <c r="AI104" s="36">
        <f t="shared" si="20"/>
        <v>114.53793626425377</v>
      </c>
      <c r="AJ104" s="36">
        <f t="shared" si="21"/>
        <v>169.47482561619501</v>
      </c>
      <c r="AK104" s="36">
        <f t="shared" si="22"/>
        <v>293.46256089779678</v>
      </c>
      <c r="AL104" s="36">
        <f t="shared" si="23"/>
        <v>473.9765434734835</v>
      </c>
      <c r="AM104" s="36">
        <f t="shared" si="24"/>
        <v>826.03810496518122</v>
      </c>
      <c r="AN104" s="36">
        <f t="shared" si="25"/>
        <v>1131.4277747597166</v>
      </c>
      <c r="AO104" s="36">
        <f t="shared" si="26"/>
        <v>1699.9432925352485</v>
      </c>
      <c r="AP104" s="38">
        <f t="shared" si="27"/>
        <v>2356.3450263457521</v>
      </c>
    </row>
    <row r="105" spans="1:42" x14ac:dyDescent="0.25">
      <c r="A105" s="14">
        <v>103</v>
      </c>
      <c r="B105" s="14" t="s">
        <v>455</v>
      </c>
      <c r="C105" s="14" t="s">
        <v>356</v>
      </c>
      <c r="D105" s="36">
        <v>1298.2407070203601</v>
      </c>
      <c r="E105" s="36">
        <v>69.086923262340406</v>
      </c>
      <c r="F105" s="36">
        <v>3.2696244887484101</v>
      </c>
      <c r="G105" s="36">
        <v>0.34816284946501003</v>
      </c>
      <c r="H105" s="36">
        <v>2.5830998508873599</v>
      </c>
      <c r="I105" s="36">
        <v>0.36372853147494799</v>
      </c>
      <c r="J105" s="36">
        <v>745.33610117900696</v>
      </c>
      <c r="K105" s="36">
        <v>420780.78070840798</v>
      </c>
      <c r="L105" s="36">
        <v>2.9742754697149798</v>
      </c>
      <c r="M105" s="36">
        <v>4.6939303515688001E-2</v>
      </c>
      <c r="N105" s="36">
        <v>28.055241648708002</v>
      </c>
      <c r="O105" s="36">
        <v>0.12649437560820301</v>
      </c>
      <c r="P105" s="36">
        <v>2.08144040631784</v>
      </c>
      <c r="Q105" s="36">
        <v>4.3637111782540696</v>
      </c>
      <c r="R105" s="36">
        <v>1.36259307807694</v>
      </c>
      <c r="S105" s="36">
        <v>16.5618428346054</v>
      </c>
      <c r="T105" s="36">
        <v>4.9840464525700403</v>
      </c>
      <c r="U105" s="36">
        <v>61.293683262994101</v>
      </c>
      <c r="V105" s="36">
        <v>22.905153052206298</v>
      </c>
      <c r="W105" s="36">
        <v>121.61997308868</v>
      </c>
      <c r="X105" s="36">
        <v>26.244233517279401</v>
      </c>
      <c r="Y105" s="36">
        <v>253.36044042390299</v>
      </c>
      <c r="Z105" s="36">
        <v>53.050423816564297</v>
      </c>
      <c r="AA105" s="36">
        <v>8128.5447503903897</v>
      </c>
      <c r="AB105" s="36">
        <v>0.529978484533843</v>
      </c>
      <c r="AC105" s="37">
        <f t="shared" si="14"/>
        <v>0.19805613297758651</v>
      </c>
      <c r="AD105" s="36">
        <f t="shared" si="15"/>
        <v>45.767115250747146</v>
      </c>
      <c r="AE105" s="36">
        <f t="shared" si="16"/>
        <v>1.3630859440539118</v>
      </c>
      <c r="AF105" s="36">
        <f t="shared" si="17"/>
        <v>4.5545741932556671</v>
      </c>
      <c r="AG105" s="36">
        <f t="shared" si="18"/>
        <v>29.484534988203176</v>
      </c>
      <c r="AH105" s="36">
        <f t="shared" si="19"/>
        <v>24.202363731384366</v>
      </c>
      <c r="AI105" s="36">
        <f t="shared" si="20"/>
        <v>83.225340877414069</v>
      </c>
      <c r="AJ105" s="36">
        <f t="shared" si="21"/>
        <v>138.0622286030482</v>
      </c>
      <c r="AK105" s="36">
        <f t="shared" si="22"/>
        <v>249.16131407721178</v>
      </c>
      <c r="AL105" s="36">
        <f t="shared" si="23"/>
        <v>419.50829765945599</v>
      </c>
      <c r="AM105" s="36">
        <f t="shared" si="24"/>
        <v>760.12483180424999</v>
      </c>
      <c r="AN105" s="36">
        <f t="shared" si="25"/>
        <v>1062.5195755983564</v>
      </c>
      <c r="AO105" s="36">
        <f t="shared" si="26"/>
        <v>1573.6673318254843</v>
      </c>
      <c r="AP105" s="38">
        <f t="shared" si="27"/>
        <v>2156.5212933562721</v>
      </c>
    </row>
    <row r="106" spans="1:42" x14ac:dyDescent="0.25">
      <c r="A106" s="14">
        <v>104</v>
      </c>
      <c r="B106" s="14" t="s">
        <v>456</v>
      </c>
      <c r="C106" s="14" t="s">
        <v>356</v>
      </c>
      <c r="D106" s="36">
        <v>1135.12639705536</v>
      </c>
      <c r="E106" s="36">
        <v>13.885030981115801</v>
      </c>
      <c r="F106" s="36">
        <v>5.9046669198021897</v>
      </c>
      <c r="G106" s="36">
        <v>0.22722268738205201</v>
      </c>
      <c r="H106" s="36">
        <v>18.7700055818318</v>
      </c>
      <c r="I106" s="36">
        <v>0.28351239736262102</v>
      </c>
      <c r="J106" s="36">
        <v>842.41328613668895</v>
      </c>
      <c r="K106" s="36">
        <v>417620.92849556601</v>
      </c>
      <c r="L106" s="36">
        <v>3.7482705666504801</v>
      </c>
      <c r="M106" s="36">
        <v>3.0429216772786E-2</v>
      </c>
      <c r="N106" s="36">
        <v>41.590609454003797</v>
      </c>
      <c r="O106" s="36">
        <v>0.100269794038849</v>
      </c>
      <c r="P106" s="36">
        <v>1.9222111875526</v>
      </c>
      <c r="Q106" s="36">
        <v>3.9815863179228601</v>
      </c>
      <c r="R106" s="36">
        <v>1.3563398766885499</v>
      </c>
      <c r="S106" s="36">
        <v>19.624372249410602</v>
      </c>
      <c r="T106" s="36">
        <v>5.4962632604646799</v>
      </c>
      <c r="U106" s="36">
        <v>68.595518490714895</v>
      </c>
      <c r="V106" s="36">
        <v>26.527376202199399</v>
      </c>
      <c r="W106" s="36">
        <v>135.195994568142</v>
      </c>
      <c r="X106" s="36">
        <v>28.9969002546299</v>
      </c>
      <c r="Y106" s="36">
        <v>293.0210640057</v>
      </c>
      <c r="Z106" s="36">
        <v>60.737626882076199</v>
      </c>
      <c r="AA106" s="36">
        <v>8207.8199135530194</v>
      </c>
      <c r="AB106" s="36">
        <v>0.55082885822416405</v>
      </c>
      <c r="AC106" s="37">
        <f t="shared" si="14"/>
        <v>0.12839331971639664</v>
      </c>
      <c r="AD106" s="36">
        <f t="shared" si="15"/>
        <v>67.847650006531481</v>
      </c>
      <c r="AE106" s="36">
        <f t="shared" si="16"/>
        <v>1.0804934702462177</v>
      </c>
      <c r="AF106" s="36">
        <f t="shared" si="17"/>
        <v>4.2061513950822755</v>
      </c>
      <c r="AG106" s="36">
        <f t="shared" si="18"/>
        <v>26.902610256235544</v>
      </c>
      <c r="AH106" s="36">
        <f t="shared" si="19"/>
        <v>24.091294434965363</v>
      </c>
      <c r="AI106" s="36">
        <f t="shared" si="20"/>
        <v>98.614935926686442</v>
      </c>
      <c r="AJ106" s="36">
        <f t="shared" si="21"/>
        <v>152.25105984666703</v>
      </c>
      <c r="AK106" s="36">
        <f t="shared" si="22"/>
        <v>278.84357110046705</v>
      </c>
      <c r="AL106" s="36">
        <f t="shared" si="23"/>
        <v>485.84938099266299</v>
      </c>
      <c r="AM106" s="36">
        <f t="shared" si="24"/>
        <v>844.97496605088747</v>
      </c>
      <c r="AN106" s="36">
        <f t="shared" si="25"/>
        <v>1173.9635730619393</v>
      </c>
      <c r="AO106" s="36">
        <f t="shared" si="26"/>
        <v>1820.0066087310558</v>
      </c>
      <c r="AP106" s="38">
        <f t="shared" si="27"/>
        <v>2469.009222848626</v>
      </c>
    </row>
    <row r="107" spans="1:42" x14ac:dyDescent="0.25">
      <c r="A107" s="14">
        <v>105</v>
      </c>
      <c r="B107" s="14" t="s">
        <v>457</v>
      </c>
      <c r="C107" s="14" t="s">
        <v>356</v>
      </c>
      <c r="D107" s="36">
        <v>575.59973728469902</v>
      </c>
      <c r="E107" s="36">
        <v>60.777834782554201</v>
      </c>
      <c r="F107" s="36">
        <v>4.7488384211728398</v>
      </c>
      <c r="G107" s="36">
        <v>0.35832376461823001</v>
      </c>
      <c r="H107" s="36">
        <v>8.7147664575456893</v>
      </c>
      <c r="I107" s="36">
        <v>0.27509518018073198</v>
      </c>
      <c r="J107" s="36">
        <v>920.49873587604498</v>
      </c>
      <c r="K107" s="36">
        <v>429163.76465894899</v>
      </c>
      <c r="L107" s="36">
        <v>2.49542400228697</v>
      </c>
      <c r="M107" s="36">
        <v>2.1119433594536E-2</v>
      </c>
      <c r="N107" s="36">
        <v>30.8658926078582</v>
      </c>
      <c r="O107" s="36">
        <v>0.20753321240166001</v>
      </c>
      <c r="P107" s="36">
        <v>3.6639068940123898</v>
      </c>
      <c r="Q107" s="36">
        <v>5.9776636742733897</v>
      </c>
      <c r="R107" s="36">
        <v>1.92095676927865</v>
      </c>
      <c r="S107" s="36">
        <v>24.9538393813183</v>
      </c>
      <c r="T107" s="36">
        <v>7.11610308599505</v>
      </c>
      <c r="U107" s="36">
        <v>81.109099898730705</v>
      </c>
      <c r="V107" s="36">
        <v>28.7231986920922</v>
      </c>
      <c r="W107" s="36">
        <v>144.121859858085</v>
      </c>
      <c r="X107" s="36">
        <v>30.298330984666901</v>
      </c>
      <c r="Y107" s="36">
        <v>286.93643850148999</v>
      </c>
      <c r="Z107" s="36">
        <v>60.799642450679599</v>
      </c>
      <c r="AA107" s="36">
        <v>8559.4948023392499</v>
      </c>
      <c r="AB107" s="36">
        <v>0.28135394015132098</v>
      </c>
      <c r="AC107" s="37">
        <f t="shared" si="14"/>
        <v>8.9111534154160343E-2</v>
      </c>
      <c r="AD107" s="36">
        <f t="shared" si="15"/>
        <v>50.352190224891025</v>
      </c>
      <c r="AE107" s="36">
        <f t="shared" si="16"/>
        <v>2.2363492715696123</v>
      </c>
      <c r="AF107" s="36">
        <f t="shared" si="17"/>
        <v>8.0173017374450541</v>
      </c>
      <c r="AG107" s="36">
        <f t="shared" si="18"/>
        <v>40.389619420766152</v>
      </c>
      <c r="AH107" s="36">
        <f t="shared" si="19"/>
        <v>34.120013663919181</v>
      </c>
      <c r="AI107" s="36">
        <f t="shared" si="20"/>
        <v>125.39617779556934</v>
      </c>
      <c r="AJ107" s="36">
        <f t="shared" si="21"/>
        <v>197.12196914113713</v>
      </c>
      <c r="AK107" s="36">
        <f t="shared" si="22"/>
        <v>329.71178820622237</v>
      </c>
      <c r="AL107" s="36">
        <f t="shared" si="23"/>
        <v>526.06591011157877</v>
      </c>
      <c r="AM107" s="36">
        <f t="shared" si="24"/>
        <v>900.7616241130313</v>
      </c>
      <c r="AN107" s="36">
        <f t="shared" si="25"/>
        <v>1226.6530763023036</v>
      </c>
      <c r="AO107" s="36">
        <f t="shared" si="26"/>
        <v>1782.2139037359625</v>
      </c>
      <c r="AP107" s="38">
        <f t="shared" si="27"/>
        <v>2471.530180921935</v>
      </c>
    </row>
    <row r="108" spans="1:42" x14ac:dyDescent="0.25">
      <c r="A108" s="14">
        <v>106</v>
      </c>
      <c r="B108" s="14" t="s">
        <v>458</v>
      </c>
      <c r="C108" s="14" t="s">
        <v>356</v>
      </c>
      <c r="D108" s="36">
        <v>794.98705585230402</v>
      </c>
      <c r="E108" s="36">
        <v>210.49218928417099</v>
      </c>
      <c r="F108" s="36">
        <v>4.7934861421682502</v>
      </c>
      <c r="G108" s="36">
        <v>0.52920684414652197</v>
      </c>
      <c r="H108" s="36">
        <v>121.84261223169101</v>
      </c>
      <c r="I108" s="36">
        <v>5.8380652188441298</v>
      </c>
      <c r="J108" s="36">
        <v>750.21441765519398</v>
      </c>
      <c r="K108" s="36">
        <v>429396.60763016099</v>
      </c>
      <c r="L108" s="36">
        <v>3.7029312486952799</v>
      </c>
      <c r="M108" s="36">
        <v>0.62130047858238302</v>
      </c>
      <c r="N108" s="36">
        <v>49.6094578208101</v>
      </c>
      <c r="O108" s="36">
        <v>0.30637792180775902</v>
      </c>
      <c r="P108" s="36">
        <v>2.2799582290522999</v>
      </c>
      <c r="Q108" s="36">
        <v>3.25592597792369</v>
      </c>
      <c r="R108" s="36">
        <v>1.1623808991047999</v>
      </c>
      <c r="S108" s="36">
        <v>17.2739566223723</v>
      </c>
      <c r="T108" s="36">
        <v>5.0314318348249198</v>
      </c>
      <c r="U108" s="36">
        <v>62.286217336996202</v>
      </c>
      <c r="V108" s="36">
        <v>23.534925353146601</v>
      </c>
      <c r="W108" s="36">
        <v>116.692218428679</v>
      </c>
      <c r="X108" s="36">
        <v>24.686544231809599</v>
      </c>
      <c r="Y108" s="36">
        <v>248.45203783927499</v>
      </c>
      <c r="Z108" s="36">
        <v>52.820715357473297</v>
      </c>
      <c r="AA108" s="36">
        <v>10005.8498641722</v>
      </c>
      <c r="AB108" s="36">
        <v>0.417266964414999</v>
      </c>
      <c r="AC108" s="37">
        <f t="shared" si="14"/>
        <v>2.6215210066767218</v>
      </c>
      <c r="AD108" s="36">
        <f t="shared" si="15"/>
        <v>80.928968712577657</v>
      </c>
      <c r="AE108" s="36">
        <f t="shared" si="16"/>
        <v>3.301486226376714</v>
      </c>
      <c r="AF108" s="36">
        <f t="shared" si="17"/>
        <v>4.9889676784514219</v>
      </c>
      <c r="AG108" s="36">
        <f t="shared" si="18"/>
        <v>21.999499850835743</v>
      </c>
      <c r="AH108" s="36">
        <f t="shared" si="19"/>
        <v>20.646197142181169</v>
      </c>
      <c r="AI108" s="36">
        <f t="shared" si="20"/>
        <v>86.803802122473869</v>
      </c>
      <c r="AJ108" s="36">
        <f t="shared" si="21"/>
        <v>139.37484306994239</v>
      </c>
      <c r="AK108" s="36">
        <f t="shared" si="22"/>
        <v>253.19600543494391</v>
      </c>
      <c r="AL108" s="36">
        <f t="shared" si="23"/>
        <v>431.04258888546889</v>
      </c>
      <c r="AM108" s="36">
        <f t="shared" si="24"/>
        <v>729.32636517924368</v>
      </c>
      <c r="AN108" s="36">
        <f t="shared" si="25"/>
        <v>999.45523205706877</v>
      </c>
      <c r="AO108" s="36">
        <f t="shared" si="26"/>
        <v>1543.1803592501551</v>
      </c>
      <c r="AP108" s="38">
        <f t="shared" si="27"/>
        <v>2147.1835511168006</v>
      </c>
    </row>
    <row r="109" spans="1:42" x14ac:dyDescent="0.25">
      <c r="A109" s="14">
        <v>107</v>
      </c>
      <c r="B109" s="14" t="s">
        <v>459</v>
      </c>
      <c r="C109" s="14" t="s">
        <v>356</v>
      </c>
      <c r="D109" s="36">
        <v>736.36296995759403</v>
      </c>
      <c r="E109" s="36">
        <v>76.347675560166905</v>
      </c>
      <c r="F109" s="36">
        <v>4.6157504703965202</v>
      </c>
      <c r="G109" s="36">
        <v>0.21894708538681401</v>
      </c>
      <c r="H109" s="36">
        <v>15.1153098719005</v>
      </c>
      <c r="I109" s="36">
        <v>0.38306305790671402</v>
      </c>
      <c r="J109" s="36">
        <v>836.35922386384095</v>
      </c>
      <c r="K109" s="36">
        <v>425293.75699665298</v>
      </c>
      <c r="L109" s="36">
        <v>2.7983272177637901</v>
      </c>
      <c r="M109" s="36">
        <v>2.5459813135669002E-2</v>
      </c>
      <c r="N109" s="36">
        <v>35.797665597894699</v>
      </c>
      <c r="O109" s="36">
        <v>0.14593480834108899</v>
      </c>
      <c r="P109" s="36">
        <v>2.4531107926099298</v>
      </c>
      <c r="Q109" s="36">
        <v>4.9310326680707197</v>
      </c>
      <c r="R109" s="36">
        <v>1.3247838269921099</v>
      </c>
      <c r="S109" s="36">
        <v>20.689764497940399</v>
      </c>
      <c r="T109" s="36">
        <v>5.9929771206043601</v>
      </c>
      <c r="U109" s="36">
        <v>69.896542275502796</v>
      </c>
      <c r="V109" s="36">
        <v>25.960733626720799</v>
      </c>
      <c r="W109" s="36">
        <v>131.63395598493301</v>
      </c>
      <c r="X109" s="36">
        <v>27.668089719627801</v>
      </c>
      <c r="Y109" s="36">
        <v>273.159721311265</v>
      </c>
      <c r="Z109" s="36">
        <v>55.924489420268699</v>
      </c>
      <c r="AA109" s="36">
        <v>8160.4486262007003</v>
      </c>
      <c r="AB109" s="36">
        <v>0.31640130697344798</v>
      </c>
      <c r="AC109" s="37">
        <f t="shared" si="14"/>
        <v>0.10742537188045993</v>
      </c>
      <c r="AD109" s="36">
        <f t="shared" si="15"/>
        <v>58.397496897054978</v>
      </c>
      <c r="AE109" s="36">
        <f t="shared" si="16"/>
        <v>1.5725733657444936</v>
      </c>
      <c r="AF109" s="36">
        <f t="shared" si="17"/>
        <v>5.3678573142449224</v>
      </c>
      <c r="AG109" s="36">
        <f t="shared" si="18"/>
        <v>33.317788297775138</v>
      </c>
      <c r="AH109" s="36">
        <f t="shared" si="19"/>
        <v>23.530796216556126</v>
      </c>
      <c r="AI109" s="36">
        <f t="shared" si="20"/>
        <v>103.96866581879597</v>
      </c>
      <c r="AJ109" s="36">
        <f t="shared" si="21"/>
        <v>166.01044655413739</v>
      </c>
      <c r="AK109" s="36">
        <f t="shared" si="22"/>
        <v>284.13228567277559</v>
      </c>
      <c r="AL109" s="36">
        <f t="shared" si="23"/>
        <v>475.47131184470328</v>
      </c>
      <c r="AM109" s="36">
        <f t="shared" si="24"/>
        <v>822.71222490583125</v>
      </c>
      <c r="AN109" s="36">
        <f t="shared" si="25"/>
        <v>1120.1655756934333</v>
      </c>
      <c r="AO109" s="36">
        <f t="shared" si="26"/>
        <v>1696.6442317469875</v>
      </c>
      <c r="AP109" s="38">
        <f t="shared" si="27"/>
        <v>2273.3532284662074</v>
      </c>
    </row>
    <row r="110" spans="1:42" x14ac:dyDescent="0.25">
      <c r="A110" s="14">
        <v>108</v>
      </c>
      <c r="B110" s="14" t="s">
        <v>460</v>
      </c>
      <c r="C110" s="14" t="s">
        <v>356</v>
      </c>
      <c r="D110" s="36">
        <v>1177.8015050823101</v>
      </c>
      <c r="E110" s="36">
        <v>122.870954121389</v>
      </c>
      <c r="F110" s="36">
        <v>53.170620712365299</v>
      </c>
      <c r="G110" s="36">
        <v>0.96289998162174895</v>
      </c>
      <c r="H110" s="36">
        <v>14.1924783768903</v>
      </c>
      <c r="I110" s="36">
        <v>0.67780721690750401</v>
      </c>
      <c r="J110" s="36">
        <v>1910.10815749064</v>
      </c>
      <c r="K110" s="36">
        <v>439825.76585638302</v>
      </c>
      <c r="L110" s="36">
        <v>4.9590955276340596</v>
      </c>
      <c r="M110" s="36">
        <v>0.34559197917332202</v>
      </c>
      <c r="N110" s="36">
        <v>15.907447124778299</v>
      </c>
      <c r="O110" s="36">
        <v>0.23736914834089201</v>
      </c>
      <c r="P110" s="36">
        <v>3.22277896550876</v>
      </c>
      <c r="Q110" s="36">
        <v>6.5674222162863698</v>
      </c>
      <c r="R110" s="36">
        <v>1.82751430337728</v>
      </c>
      <c r="S110" s="36">
        <v>43.857308653913499</v>
      </c>
      <c r="T110" s="36">
        <v>14.916633156247199</v>
      </c>
      <c r="U110" s="36">
        <v>183.07238722963501</v>
      </c>
      <c r="V110" s="36">
        <v>66.307416843394805</v>
      </c>
      <c r="W110" s="36">
        <v>313.89694675938699</v>
      </c>
      <c r="X110" s="36">
        <v>57.956307507814103</v>
      </c>
      <c r="Y110" s="36">
        <v>528.72131341638203</v>
      </c>
      <c r="Z110" s="36">
        <v>103.807432721967</v>
      </c>
      <c r="AA110" s="36">
        <v>8570.8252547472493</v>
      </c>
      <c r="AB110" s="36">
        <v>1.6306870840276699</v>
      </c>
      <c r="AC110" s="37">
        <f t="shared" si="14"/>
        <v>1.4581940049507258</v>
      </c>
      <c r="AD110" s="36">
        <f t="shared" si="15"/>
        <v>25.950158441726426</v>
      </c>
      <c r="AE110" s="36">
        <f t="shared" si="16"/>
        <v>2.5578572019492674</v>
      </c>
      <c r="AF110" s="36">
        <f t="shared" si="17"/>
        <v>7.0520327472839384</v>
      </c>
      <c r="AG110" s="36">
        <f t="shared" si="18"/>
        <v>44.374474434367364</v>
      </c>
      <c r="AH110" s="36">
        <f t="shared" si="19"/>
        <v>32.460289580413502</v>
      </c>
      <c r="AI110" s="36">
        <f t="shared" si="20"/>
        <v>220.38848569805776</v>
      </c>
      <c r="AJ110" s="36">
        <f t="shared" si="21"/>
        <v>413.20313452208308</v>
      </c>
      <c r="AK110" s="36">
        <f t="shared" si="22"/>
        <v>744.19669605542686</v>
      </c>
      <c r="AL110" s="36">
        <f t="shared" si="23"/>
        <v>1214.4215539083298</v>
      </c>
      <c r="AM110" s="36">
        <f t="shared" si="24"/>
        <v>1961.8559172461687</v>
      </c>
      <c r="AN110" s="36">
        <f t="shared" si="25"/>
        <v>2346.4092108426762</v>
      </c>
      <c r="AO110" s="36">
        <f t="shared" si="26"/>
        <v>3283.9833131452301</v>
      </c>
      <c r="AP110" s="38">
        <f t="shared" si="27"/>
        <v>4219.8143382913413</v>
      </c>
    </row>
    <row r="111" spans="1:42" x14ac:dyDescent="0.25">
      <c r="A111" s="14">
        <v>109</v>
      </c>
      <c r="B111" s="14" t="s">
        <v>461</v>
      </c>
      <c r="C111" s="14" t="s">
        <v>356</v>
      </c>
      <c r="D111" s="36">
        <v>1005.42477336662</v>
      </c>
      <c r="E111" s="36">
        <v>32.8368958112789</v>
      </c>
      <c r="F111" s="36">
        <v>11.636874268639099</v>
      </c>
      <c r="G111" s="36">
        <v>0.79935510032729495</v>
      </c>
      <c r="H111" s="36">
        <v>-17.9039438430217</v>
      </c>
      <c r="I111" s="36">
        <v>0.32395252624969501</v>
      </c>
      <c r="J111" s="36">
        <v>441.30223367198698</v>
      </c>
      <c r="K111" s="36">
        <v>438682.31844625098</v>
      </c>
      <c r="L111" s="36">
        <v>2.6523739925159</v>
      </c>
      <c r="M111" s="36">
        <v>0.66780297750463302</v>
      </c>
      <c r="N111" s="36">
        <v>22.0775238249098</v>
      </c>
      <c r="O111" s="36">
        <v>0.433216683571297</v>
      </c>
      <c r="P111" s="36">
        <v>1.76134885088854</v>
      </c>
      <c r="Q111" s="36">
        <v>1.9129106946033301</v>
      </c>
      <c r="R111" s="36">
        <v>0.48086186424585098</v>
      </c>
      <c r="S111" s="36">
        <v>9.3576156467519809</v>
      </c>
      <c r="T111" s="36">
        <v>2.71941072876694</v>
      </c>
      <c r="U111" s="36">
        <v>35.211249544002499</v>
      </c>
      <c r="V111" s="36">
        <v>12.082169713818001</v>
      </c>
      <c r="W111" s="36">
        <v>73.027416778018306</v>
      </c>
      <c r="X111" s="36">
        <v>15.970125515941801</v>
      </c>
      <c r="Y111" s="36">
        <v>169.01807578450899</v>
      </c>
      <c r="Z111" s="36">
        <v>36.329605139045299</v>
      </c>
      <c r="AA111" s="36">
        <v>8915.4739085334604</v>
      </c>
      <c r="AB111" s="36">
        <v>0.434913988424521</v>
      </c>
      <c r="AC111" s="37">
        <f t="shared" si="14"/>
        <v>2.8177340822980299</v>
      </c>
      <c r="AD111" s="36">
        <f t="shared" si="15"/>
        <v>36.015536419102446</v>
      </c>
      <c r="AE111" s="36">
        <f t="shared" si="16"/>
        <v>4.6682832281389768</v>
      </c>
      <c r="AF111" s="36">
        <f t="shared" si="17"/>
        <v>3.8541550347670457</v>
      </c>
      <c r="AG111" s="36">
        <f t="shared" si="18"/>
        <v>12.925072260833312</v>
      </c>
      <c r="AH111" s="36">
        <f t="shared" si="19"/>
        <v>8.5410633080968204</v>
      </c>
      <c r="AI111" s="36">
        <f t="shared" si="20"/>
        <v>47.02319420478382</v>
      </c>
      <c r="AJ111" s="36">
        <f t="shared" si="21"/>
        <v>75.329937084956782</v>
      </c>
      <c r="AK111" s="36">
        <f t="shared" si="22"/>
        <v>143.13516074797764</v>
      </c>
      <c r="AL111" s="36">
        <f t="shared" si="23"/>
        <v>221.28515959373627</v>
      </c>
      <c r="AM111" s="36">
        <f t="shared" si="24"/>
        <v>456.42135486261441</v>
      </c>
      <c r="AN111" s="36">
        <f t="shared" si="25"/>
        <v>646.56378607051829</v>
      </c>
      <c r="AO111" s="36">
        <f t="shared" si="26"/>
        <v>1049.8017129472607</v>
      </c>
      <c r="AP111" s="38">
        <f t="shared" si="27"/>
        <v>1476.8132170343617</v>
      </c>
    </row>
    <row r="112" spans="1:42" x14ac:dyDescent="0.25">
      <c r="A112" s="14">
        <v>110</v>
      </c>
      <c r="B112" s="14" t="s">
        <v>462</v>
      </c>
      <c r="C112" s="14" t="s">
        <v>356</v>
      </c>
      <c r="D112" s="36">
        <v>499.32647781990698</v>
      </c>
      <c r="E112" s="36">
        <v>45.183983117593698</v>
      </c>
      <c r="F112" s="36">
        <v>3.6252180388054902</v>
      </c>
      <c r="G112" s="36">
        <v>5.6980119712984001E-2</v>
      </c>
      <c r="H112" s="36">
        <v>73.412463775099397</v>
      </c>
      <c r="I112" s="36">
        <v>0.85102172192233605</v>
      </c>
      <c r="J112" s="36">
        <v>762.87677103801605</v>
      </c>
      <c r="K112" s="36">
        <v>423325.42601563799</v>
      </c>
      <c r="L112" s="36">
        <v>2.51522922639196</v>
      </c>
      <c r="M112" s="36">
        <v>7.2445848532599999E-2</v>
      </c>
      <c r="N112" s="36">
        <v>30.396591908803199</v>
      </c>
      <c r="O112" s="36">
        <v>0.134708592212156</v>
      </c>
      <c r="P112" s="36">
        <v>2.2944469529468101</v>
      </c>
      <c r="Q112" s="36">
        <v>4.2180532450602399</v>
      </c>
      <c r="R112" s="36">
        <v>1.8224468875525199</v>
      </c>
      <c r="S112" s="36">
        <v>19.745554842383601</v>
      </c>
      <c r="T112" s="36">
        <v>5.9196859700982403</v>
      </c>
      <c r="U112" s="36">
        <v>68.461510923068104</v>
      </c>
      <c r="V112" s="36">
        <v>24.440282579945201</v>
      </c>
      <c r="W112" s="36">
        <v>127.57482913453499</v>
      </c>
      <c r="X112" s="36">
        <v>28.1787468855048</v>
      </c>
      <c r="Y112" s="36">
        <v>291.423605082883</v>
      </c>
      <c r="Z112" s="36">
        <v>66.046995740338303</v>
      </c>
      <c r="AA112" s="36">
        <v>10622.056969752</v>
      </c>
      <c r="AB112" s="36">
        <v>0.39096573076624702</v>
      </c>
      <c r="AC112" s="37">
        <f t="shared" si="14"/>
        <v>0.30567868579156121</v>
      </c>
      <c r="AD112" s="36">
        <f t="shared" si="15"/>
        <v>49.586609965421204</v>
      </c>
      <c r="AE112" s="36">
        <f t="shared" si="16"/>
        <v>1.4516012091827157</v>
      </c>
      <c r="AF112" s="36">
        <f t="shared" si="17"/>
        <v>5.0206716694678555</v>
      </c>
      <c r="AG112" s="36">
        <f t="shared" si="18"/>
        <v>28.500359763920542</v>
      </c>
      <c r="AH112" s="36">
        <f t="shared" si="19"/>
        <v>32.370282194538539</v>
      </c>
      <c r="AI112" s="36">
        <f t="shared" si="20"/>
        <v>99.223893680319605</v>
      </c>
      <c r="AJ112" s="36">
        <f t="shared" si="21"/>
        <v>163.9802207783446</v>
      </c>
      <c r="AK112" s="36">
        <f t="shared" si="22"/>
        <v>278.29882489052073</v>
      </c>
      <c r="AL112" s="36">
        <f t="shared" si="23"/>
        <v>447.62422307591942</v>
      </c>
      <c r="AM112" s="36">
        <f t="shared" si="24"/>
        <v>797.34268209084371</v>
      </c>
      <c r="AN112" s="36">
        <f t="shared" si="25"/>
        <v>1140.8399548787368</v>
      </c>
      <c r="AO112" s="36">
        <f t="shared" si="26"/>
        <v>1810.0845036203912</v>
      </c>
      <c r="AP112" s="38">
        <f t="shared" si="27"/>
        <v>2684.8372252170043</v>
      </c>
    </row>
    <row r="113" spans="1:42" x14ac:dyDescent="0.25">
      <c r="A113" s="14">
        <v>111</v>
      </c>
      <c r="B113" s="14" t="s">
        <v>463</v>
      </c>
      <c r="C113" s="14" t="s">
        <v>356</v>
      </c>
      <c r="D113" s="36">
        <v>559.55362659901698</v>
      </c>
      <c r="E113" s="36">
        <v>25.941570125922102</v>
      </c>
      <c r="F113" s="36">
        <v>5.2312870976283303</v>
      </c>
      <c r="G113" s="36">
        <v>0.52094726127813196</v>
      </c>
      <c r="H113" s="36">
        <v>34.3883278000011</v>
      </c>
      <c r="I113" s="36">
        <v>1.21213316450415</v>
      </c>
      <c r="J113" s="36">
        <v>580.98784009699705</v>
      </c>
      <c r="K113" s="36">
        <v>475223.73643101897</v>
      </c>
      <c r="L113" s="36">
        <v>2.85489896887244</v>
      </c>
      <c r="M113" s="36">
        <v>5.8435774727159003E-2</v>
      </c>
      <c r="N113" s="36">
        <v>24.133588716452401</v>
      </c>
      <c r="O113" s="36">
        <v>0.11361929757084401</v>
      </c>
      <c r="P113" s="36">
        <v>1.73050354443517</v>
      </c>
      <c r="Q113" s="36">
        <v>2.8644038713989701</v>
      </c>
      <c r="R113" s="36">
        <v>0.82302221812338805</v>
      </c>
      <c r="S113" s="36">
        <v>11.824270607303101</v>
      </c>
      <c r="T113" s="36">
        <v>3.6040590143898399</v>
      </c>
      <c r="U113" s="36">
        <v>45.125635295768703</v>
      </c>
      <c r="V113" s="36">
        <v>17.103576399256202</v>
      </c>
      <c r="W113" s="36">
        <v>91.529035261398505</v>
      </c>
      <c r="X113" s="36">
        <v>19.289311100654501</v>
      </c>
      <c r="Y113" s="36">
        <v>204.58158332487099</v>
      </c>
      <c r="Z113" s="36">
        <v>44.538053674625402</v>
      </c>
      <c r="AA113" s="36">
        <v>9012.0436273339001</v>
      </c>
      <c r="AB113" s="36">
        <v>0.35582196743720801</v>
      </c>
      <c r="AC113" s="37">
        <f t="shared" si="14"/>
        <v>0.24656445032556543</v>
      </c>
      <c r="AD113" s="36">
        <f t="shared" si="15"/>
        <v>39.369639015419907</v>
      </c>
      <c r="AE113" s="36">
        <f t="shared" si="16"/>
        <v>1.2243458789961639</v>
      </c>
      <c r="AF113" s="36">
        <f t="shared" si="17"/>
        <v>3.7866598346502625</v>
      </c>
      <c r="AG113" s="36">
        <f t="shared" si="18"/>
        <v>19.354080212155203</v>
      </c>
      <c r="AH113" s="36">
        <f t="shared" si="19"/>
        <v>14.618511867200498</v>
      </c>
      <c r="AI113" s="36">
        <f t="shared" si="20"/>
        <v>59.41844526282965</v>
      </c>
      <c r="AJ113" s="36">
        <f t="shared" si="21"/>
        <v>99.835429761491412</v>
      </c>
      <c r="AK113" s="36">
        <f t="shared" si="22"/>
        <v>183.43754185271831</v>
      </c>
      <c r="AL113" s="36">
        <f t="shared" si="23"/>
        <v>313.25231500469232</v>
      </c>
      <c r="AM113" s="36">
        <f t="shared" si="24"/>
        <v>572.05647038374059</v>
      </c>
      <c r="AN113" s="36">
        <f t="shared" si="25"/>
        <v>780.94376925726726</v>
      </c>
      <c r="AO113" s="36">
        <f t="shared" si="26"/>
        <v>1270.6930641296335</v>
      </c>
      <c r="AP113" s="38">
        <f t="shared" si="27"/>
        <v>1810.4899867733902</v>
      </c>
    </row>
    <row r="114" spans="1:42" x14ac:dyDescent="0.25">
      <c r="A114" s="14">
        <v>112</v>
      </c>
      <c r="B114" s="14" t="s">
        <v>464</v>
      </c>
      <c r="C114" s="14" t="s">
        <v>356</v>
      </c>
      <c r="D114" s="36">
        <v>707.06046538294095</v>
      </c>
      <c r="E114" s="36">
        <v>3.6907059150456698</v>
      </c>
      <c r="F114" s="36">
        <v>5.4188354097343501</v>
      </c>
      <c r="G114" s="36">
        <v>0.22948060246686899</v>
      </c>
      <c r="H114" s="36">
        <v>0.357839186373547</v>
      </c>
      <c r="I114" s="36">
        <v>0.20225932018918499</v>
      </c>
      <c r="J114" s="36">
        <v>502.475288540164</v>
      </c>
      <c r="K114" s="36">
        <v>443941.77647839801</v>
      </c>
      <c r="L114" s="36">
        <v>2.6355799917250899</v>
      </c>
      <c r="M114" s="36">
        <v>6.6492675406859998E-3</v>
      </c>
      <c r="N114" s="36">
        <v>24.795844577037599</v>
      </c>
      <c r="O114" s="36">
        <v>3.8789850771024002E-2</v>
      </c>
      <c r="P114" s="36">
        <v>0.80689386836696197</v>
      </c>
      <c r="Q114" s="36">
        <v>1.6143735478374801</v>
      </c>
      <c r="R114" s="36">
        <v>0.50264270709277703</v>
      </c>
      <c r="S114" s="36">
        <v>9.8517725544703794</v>
      </c>
      <c r="T114" s="36">
        <v>2.8124272822965901</v>
      </c>
      <c r="U114" s="36">
        <v>38.513661995657799</v>
      </c>
      <c r="V114" s="36">
        <v>15.334117330689001</v>
      </c>
      <c r="W114" s="36">
        <v>82.054801400129193</v>
      </c>
      <c r="X114" s="36">
        <v>18.476476265603299</v>
      </c>
      <c r="Y114" s="36">
        <v>189.267820745649</v>
      </c>
      <c r="Z114" s="36">
        <v>42.120482749447902</v>
      </c>
      <c r="AA114" s="36">
        <v>8434.9722981719297</v>
      </c>
      <c r="AB114" s="36">
        <v>0.364906422327479</v>
      </c>
      <c r="AC114" s="37">
        <f t="shared" si="14"/>
        <v>2.8055981184329115E-2</v>
      </c>
      <c r="AD114" s="36">
        <f t="shared" si="15"/>
        <v>40.449991153405549</v>
      </c>
      <c r="AE114" s="36">
        <f t="shared" si="16"/>
        <v>0.4179940815843104</v>
      </c>
      <c r="AF114" s="36">
        <f t="shared" si="17"/>
        <v>1.7656320970830677</v>
      </c>
      <c r="AG114" s="36">
        <f t="shared" si="18"/>
        <v>10.907929377280272</v>
      </c>
      <c r="AH114" s="36">
        <f t="shared" si="19"/>
        <v>8.9279344066212616</v>
      </c>
      <c r="AI114" s="36">
        <f t="shared" si="20"/>
        <v>49.506394746082307</v>
      </c>
      <c r="AJ114" s="36">
        <f t="shared" si="21"/>
        <v>77.906572916803043</v>
      </c>
      <c r="AK114" s="36">
        <f t="shared" si="22"/>
        <v>156.55960160836503</v>
      </c>
      <c r="AL114" s="36">
        <f t="shared" si="23"/>
        <v>280.84463975620878</v>
      </c>
      <c r="AM114" s="36">
        <f t="shared" si="24"/>
        <v>512.8425087508075</v>
      </c>
      <c r="AN114" s="36">
        <f t="shared" si="25"/>
        <v>748.03547634021459</v>
      </c>
      <c r="AO114" s="36">
        <f t="shared" si="26"/>
        <v>1175.5765263704907</v>
      </c>
      <c r="AP114" s="38">
        <f t="shared" si="27"/>
        <v>1712.2147459125163</v>
      </c>
    </row>
    <row r="115" spans="1:42" x14ac:dyDescent="0.25">
      <c r="A115" s="14">
        <v>113</v>
      </c>
      <c r="B115" s="14" t="s">
        <v>465</v>
      </c>
      <c r="C115" s="14" t="s">
        <v>356</v>
      </c>
      <c r="D115" s="36">
        <v>683.31483277915004</v>
      </c>
      <c r="E115" s="36">
        <v>9.8470790206202601</v>
      </c>
      <c r="F115" s="36">
        <v>4.2004211106993097</v>
      </c>
      <c r="G115" s="36">
        <v>0.116621986660442</v>
      </c>
      <c r="H115" s="36">
        <v>6.68483239441787</v>
      </c>
      <c r="I115" s="36">
        <v>0.190347543012996</v>
      </c>
      <c r="J115" s="36">
        <v>544.91009384112999</v>
      </c>
      <c r="K115" s="36">
        <v>433370.855453661</v>
      </c>
      <c r="L115" s="36">
        <v>2.1858416953425901</v>
      </c>
      <c r="M115" s="36">
        <v>2.0899779212397E-2</v>
      </c>
      <c r="N115" s="36">
        <v>22.3935595536039</v>
      </c>
      <c r="O115" s="36">
        <v>0.11363823131093601</v>
      </c>
      <c r="P115" s="36">
        <v>1.7378261775210999</v>
      </c>
      <c r="Q115" s="36">
        <v>3.1383185671821199</v>
      </c>
      <c r="R115" s="36">
        <v>0.98331047665372195</v>
      </c>
      <c r="S115" s="36">
        <v>13.2057289725179</v>
      </c>
      <c r="T115" s="36">
        <v>3.8293475324661399</v>
      </c>
      <c r="U115" s="36">
        <v>45.661072854819501</v>
      </c>
      <c r="V115" s="36">
        <v>17.351683779559099</v>
      </c>
      <c r="W115" s="36">
        <v>88.300982054634801</v>
      </c>
      <c r="X115" s="36">
        <v>18.8098038346747</v>
      </c>
      <c r="Y115" s="36">
        <v>183.50464930880801</v>
      </c>
      <c r="Z115" s="36">
        <v>38.8479080578796</v>
      </c>
      <c r="AA115" s="36">
        <v>7630.1118486661398</v>
      </c>
      <c r="AB115" s="36">
        <v>0.27301694955293598</v>
      </c>
      <c r="AC115" s="37">
        <f t="shared" si="14"/>
        <v>8.8184722415177219E-2</v>
      </c>
      <c r="AD115" s="36">
        <f t="shared" si="15"/>
        <v>36.531092257102614</v>
      </c>
      <c r="AE115" s="36">
        <f t="shared" si="16"/>
        <v>1.2245499063678449</v>
      </c>
      <c r="AF115" s="36">
        <f t="shared" si="17"/>
        <v>3.8026831017967173</v>
      </c>
      <c r="AG115" s="36">
        <f t="shared" si="18"/>
        <v>21.204855183662975</v>
      </c>
      <c r="AH115" s="36">
        <f t="shared" si="19"/>
        <v>17.465550206993285</v>
      </c>
      <c r="AI115" s="36">
        <f t="shared" si="20"/>
        <v>66.360447098079888</v>
      </c>
      <c r="AJ115" s="36">
        <f t="shared" si="21"/>
        <v>106.07610893258006</v>
      </c>
      <c r="AK115" s="36">
        <f t="shared" si="22"/>
        <v>185.61411729601423</v>
      </c>
      <c r="AL115" s="36">
        <f t="shared" si="23"/>
        <v>317.7964062190311</v>
      </c>
      <c r="AM115" s="36">
        <f t="shared" si="24"/>
        <v>551.88113784146753</v>
      </c>
      <c r="AN115" s="36">
        <f t="shared" si="25"/>
        <v>761.53051962245752</v>
      </c>
      <c r="AO115" s="36">
        <f t="shared" si="26"/>
        <v>1139.7804304894908</v>
      </c>
      <c r="AP115" s="38">
        <f t="shared" si="27"/>
        <v>1579.1832543853495</v>
      </c>
    </row>
    <row r="116" spans="1:42" x14ac:dyDescent="0.25">
      <c r="A116" s="14">
        <v>114</v>
      </c>
      <c r="B116" s="14" t="s">
        <v>466</v>
      </c>
      <c r="C116" s="14" t="s">
        <v>356</v>
      </c>
      <c r="D116" s="36">
        <v>1747.6530622626599</v>
      </c>
      <c r="E116" s="36">
        <v>31.408615773424501</v>
      </c>
      <c r="F116" s="36">
        <v>4.1690391219947296</v>
      </c>
      <c r="G116" s="36">
        <v>0.25130664814297599</v>
      </c>
      <c r="H116" s="36">
        <v>7.99275938402105</v>
      </c>
      <c r="I116" s="36">
        <v>0.25189546520383199</v>
      </c>
      <c r="J116" s="36">
        <v>584.56584959986503</v>
      </c>
      <c r="K116" s="36">
        <v>440046.29847210302</v>
      </c>
      <c r="L116" s="36">
        <v>2.5352756635073299</v>
      </c>
      <c r="M116" s="36">
        <v>1.3518565799729E-2</v>
      </c>
      <c r="N116" s="36">
        <v>23.8700098546813</v>
      </c>
      <c r="O116" s="36">
        <v>6.3215889916233003E-2</v>
      </c>
      <c r="P116" s="36">
        <v>1.32236729636911</v>
      </c>
      <c r="Q116" s="36">
        <v>2.3536210881354802</v>
      </c>
      <c r="R116" s="36">
        <v>0.67655393688063303</v>
      </c>
      <c r="S116" s="36">
        <v>11.114038575330699</v>
      </c>
      <c r="T116" s="36">
        <v>3.37616163786346</v>
      </c>
      <c r="U116" s="36">
        <v>40.366951092811497</v>
      </c>
      <c r="V116" s="36">
        <v>15.4525010094238</v>
      </c>
      <c r="W116" s="36">
        <v>86.713762301087499</v>
      </c>
      <c r="X116" s="36">
        <v>19.4380859290541</v>
      </c>
      <c r="Y116" s="36">
        <v>190.95706797409099</v>
      </c>
      <c r="Z116" s="36">
        <v>41.921370042194503</v>
      </c>
      <c r="AA116" s="36">
        <v>8441.1612258832392</v>
      </c>
      <c r="AB116" s="36">
        <v>0.440993988814882</v>
      </c>
      <c r="AC116" s="37">
        <f t="shared" si="14"/>
        <v>5.7040362024173001E-2</v>
      </c>
      <c r="AD116" s="36">
        <f t="shared" si="15"/>
        <v>38.939657185450734</v>
      </c>
      <c r="AE116" s="36">
        <f t="shared" si="16"/>
        <v>0.68120571030423505</v>
      </c>
      <c r="AF116" s="36">
        <f t="shared" si="17"/>
        <v>2.8935827054028662</v>
      </c>
      <c r="AG116" s="36">
        <f t="shared" si="18"/>
        <v>15.902845190104596</v>
      </c>
      <c r="AH116" s="36">
        <f t="shared" si="19"/>
        <v>12.016943816707514</v>
      </c>
      <c r="AI116" s="36">
        <f t="shared" si="20"/>
        <v>55.849440077038686</v>
      </c>
      <c r="AJ116" s="36">
        <f t="shared" si="21"/>
        <v>93.522483043309137</v>
      </c>
      <c r="AK116" s="36">
        <f t="shared" si="22"/>
        <v>164.09329712524999</v>
      </c>
      <c r="AL116" s="36">
        <f t="shared" si="23"/>
        <v>283.01283900043586</v>
      </c>
      <c r="AM116" s="36">
        <f t="shared" si="24"/>
        <v>541.96101438179687</v>
      </c>
      <c r="AN116" s="36">
        <f t="shared" si="25"/>
        <v>786.9670416621093</v>
      </c>
      <c r="AO116" s="36">
        <f t="shared" si="26"/>
        <v>1186.0687451806893</v>
      </c>
      <c r="AP116" s="38">
        <f t="shared" si="27"/>
        <v>1704.1207334225408</v>
      </c>
    </row>
    <row r="117" spans="1:42" x14ac:dyDescent="0.25">
      <c r="A117" s="14">
        <v>115</v>
      </c>
      <c r="B117" s="14" t="s">
        <v>467</v>
      </c>
      <c r="C117" s="14" t="s">
        <v>356</v>
      </c>
      <c r="D117" s="36">
        <v>748.50401637528796</v>
      </c>
      <c r="E117" s="36">
        <v>-31.878376963911801</v>
      </c>
      <c r="F117" s="36">
        <v>6.1771714496383598</v>
      </c>
      <c r="G117" s="36">
        <v>0.14512836686269501</v>
      </c>
      <c r="H117" s="36">
        <v>-3.74701043545363</v>
      </c>
      <c r="I117" s="36">
        <v>0.27068431905349499</v>
      </c>
      <c r="J117" s="36">
        <v>524.16895762317995</v>
      </c>
      <c r="K117" s="36">
        <v>446111.87165026402</v>
      </c>
      <c r="L117" s="36">
        <v>2.65050018569102</v>
      </c>
      <c r="M117" s="36">
        <v>2.6990372420722001E-2</v>
      </c>
      <c r="N117" s="36">
        <v>23.425444440216399</v>
      </c>
      <c r="O117" s="36">
        <v>7.8494942508623003E-2</v>
      </c>
      <c r="P117" s="36">
        <v>0.90355039988149799</v>
      </c>
      <c r="Q117" s="36">
        <v>1.8832552030190499</v>
      </c>
      <c r="R117" s="36">
        <v>0.71735581028164797</v>
      </c>
      <c r="S117" s="36">
        <v>10.4089953350679</v>
      </c>
      <c r="T117" s="36">
        <v>3.0804315141105501</v>
      </c>
      <c r="U117" s="36">
        <v>39.3202204222845</v>
      </c>
      <c r="V117" s="36">
        <v>15.7931294022389</v>
      </c>
      <c r="W117" s="36">
        <v>84.174614572756198</v>
      </c>
      <c r="X117" s="36">
        <v>18.918878643715701</v>
      </c>
      <c r="Y117" s="36">
        <v>208.511736320913</v>
      </c>
      <c r="Z117" s="36">
        <v>44.428581104536697</v>
      </c>
      <c r="AA117" s="36">
        <v>7655.3480904912903</v>
      </c>
      <c r="AB117" s="36">
        <v>0.39336625492660898</v>
      </c>
      <c r="AC117" s="37">
        <f t="shared" si="14"/>
        <v>0.11388342793553588</v>
      </c>
      <c r="AD117" s="36">
        <f t="shared" si="15"/>
        <v>38.214428124333445</v>
      </c>
      <c r="AE117" s="36">
        <f t="shared" si="16"/>
        <v>0.84585067358429966</v>
      </c>
      <c r="AF117" s="36">
        <f t="shared" si="17"/>
        <v>1.9771343542264725</v>
      </c>
      <c r="AG117" s="36">
        <f t="shared" si="18"/>
        <v>12.724697317696284</v>
      </c>
      <c r="AH117" s="36">
        <f t="shared" si="19"/>
        <v>12.741666257222876</v>
      </c>
      <c r="AI117" s="36">
        <f t="shared" si="20"/>
        <v>52.306509221446731</v>
      </c>
      <c r="AJ117" s="36">
        <f t="shared" si="21"/>
        <v>85.330512856247921</v>
      </c>
      <c r="AK117" s="36">
        <f t="shared" si="22"/>
        <v>159.8382943995305</v>
      </c>
      <c r="AL117" s="36">
        <f t="shared" si="23"/>
        <v>289.25145425345971</v>
      </c>
      <c r="AM117" s="36">
        <f t="shared" si="24"/>
        <v>526.09134107972625</v>
      </c>
      <c r="AN117" s="36">
        <f t="shared" si="25"/>
        <v>765.94650379415793</v>
      </c>
      <c r="AO117" s="36">
        <f t="shared" si="26"/>
        <v>1295.1039523038073</v>
      </c>
      <c r="AP117" s="38">
        <f t="shared" si="27"/>
        <v>1806.0398822982397</v>
      </c>
    </row>
    <row r="118" spans="1:42" x14ac:dyDescent="0.25">
      <c r="A118" s="14">
        <v>116</v>
      </c>
      <c r="B118" s="14" t="s">
        <v>468</v>
      </c>
      <c r="C118" s="14" t="s">
        <v>356</v>
      </c>
      <c r="D118" s="36">
        <v>843.32386421828403</v>
      </c>
      <c r="E118" s="36">
        <v>13.4360963386306</v>
      </c>
      <c r="F118" s="36">
        <v>3.8403069827238898</v>
      </c>
      <c r="G118" s="36">
        <v>0.14614738552482401</v>
      </c>
      <c r="H118" s="36">
        <v>4.54247620386748</v>
      </c>
      <c r="I118" s="36">
        <v>0.21914981784520501</v>
      </c>
      <c r="J118" s="36">
        <v>911.75799772845198</v>
      </c>
      <c r="K118" s="36">
        <v>427052.92865959398</v>
      </c>
      <c r="L118" s="36">
        <v>2.58633740267731</v>
      </c>
      <c r="M118" s="36">
        <v>6.0947073229190997E-2</v>
      </c>
      <c r="N118" s="36">
        <v>33.284927670238297</v>
      </c>
      <c r="O118" s="36">
        <v>0.21409760960454599</v>
      </c>
      <c r="P118" s="36">
        <v>3.65666572501839</v>
      </c>
      <c r="Q118" s="36">
        <v>6.2150635760948001</v>
      </c>
      <c r="R118" s="36">
        <v>1.7505294562224101</v>
      </c>
      <c r="S118" s="36">
        <v>24.0622851487086</v>
      </c>
      <c r="T118" s="36">
        <v>7.2334396622536499</v>
      </c>
      <c r="U118" s="36">
        <v>75.561892020358897</v>
      </c>
      <c r="V118" s="36">
        <v>29.532366474485901</v>
      </c>
      <c r="W118" s="36">
        <v>152.26389675739</v>
      </c>
      <c r="X118" s="36">
        <v>31.25152852387</v>
      </c>
      <c r="Y118" s="36">
        <v>298.25992472305302</v>
      </c>
      <c r="Z118" s="36">
        <v>61.055049585862598</v>
      </c>
      <c r="AA118" s="36">
        <v>8592.4593485632195</v>
      </c>
      <c r="AB118" s="36">
        <v>0.18322540151970701</v>
      </c>
      <c r="AC118" s="37">
        <f t="shared" si="14"/>
        <v>0.25716064653667087</v>
      </c>
      <c r="AD118" s="36">
        <f t="shared" si="15"/>
        <v>54.298413817680746</v>
      </c>
      <c r="AE118" s="36">
        <f t="shared" si="16"/>
        <v>2.3070863103938146</v>
      </c>
      <c r="AF118" s="36">
        <f t="shared" si="17"/>
        <v>8.001456728705449</v>
      </c>
      <c r="AG118" s="36">
        <f t="shared" si="18"/>
        <v>41.993672811451354</v>
      </c>
      <c r="AH118" s="36">
        <f t="shared" si="19"/>
        <v>31.092885545691118</v>
      </c>
      <c r="AI118" s="36">
        <f t="shared" si="20"/>
        <v>120.91600577240501</v>
      </c>
      <c r="AJ118" s="36">
        <f t="shared" si="21"/>
        <v>200.37228981312049</v>
      </c>
      <c r="AK118" s="36">
        <f t="shared" si="22"/>
        <v>307.16216268438575</v>
      </c>
      <c r="AL118" s="36">
        <f t="shared" si="23"/>
        <v>540.88583286604216</v>
      </c>
      <c r="AM118" s="36">
        <f t="shared" si="24"/>
        <v>951.64935473368746</v>
      </c>
      <c r="AN118" s="36">
        <f t="shared" si="25"/>
        <v>1265.2440697923078</v>
      </c>
      <c r="AO118" s="36">
        <f t="shared" si="26"/>
        <v>1852.5461162922547</v>
      </c>
      <c r="AP118" s="38">
        <f t="shared" si="27"/>
        <v>2481.9125847911623</v>
      </c>
    </row>
    <row r="119" spans="1:42" x14ac:dyDescent="0.25">
      <c r="A119" s="14">
        <v>117</v>
      </c>
      <c r="B119" s="14" t="s">
        <v>469</v>
      </c>
      <c r="C119" s="14" t="s">
        <v>356</v>
      </c>
      <c r="D119" s="36">
        <v>669.41221692588795</v>
      </c>
      <c r="E119" s="36">
        <v>123.788499605204</v>
      </c>
      <c r="F119" s="36">
        <v>5.9563826491354002</v>
      </c>
      <c r="G119" s="36">
        <v>0.12201140554308899</v>
      </c>
      <c r="H119" s="36">
        <v>0.91736080513695095</v>
      </c>
      <c r="I119" s="36">
        <v>0.39908450419219899</v>
      </c>
      <c r="J119" s="36">
        <v>815.18104404457495</v>
      </c>
      <c r="K119" s="36">
        <v>447263.07262438402</v>
      </c>
      <c r="L119" s="36">
        <v>2.9191585401032301</v>
      </c>
      <c r="M119" s="36">
        <v>2.9967400418322999E-2</v>
      </c>
      <c r="N119" s="36">
        <v>32.434340129385902</v>
      </c>
      <c r="O119" s="36">
        <v>0.115157821225999</v>
      </c>
      <c r="P119" s="36">
        <v>2.0898164106279502</v>
      </c>
      <c r="Q119" s="36">
        <v>4.1182584231009702</v>
      </c>
      <c r="R119" s="36">
        <v>1.2118826152250599</v>
      </c>
      <c r="S119" s="36">
        <v>19.318066167459602</v>
      </c>
      <c r="T119" s="36">
        <v>5.8972170443956697</v>
      </c>
      <c r="U119" s="36">
        <v>70.332981399597102</v>
      </c>
      <c r="V119" s="36">
        <v>25.632766073664801</v>
      </c>
      <c r="W119" s="36">
        <v>133.645619074302</v>
      </c>
      <c r="X119" s="36">
        <v>27.727909497385799</v>
      </c>
      <c r="Y119" s="36">
        <v>276.396363974027</v>
      </c>
      <c r="Z119" s="36">
        <v>58.788310427764202</v>
      </c>
      <c r="AA119" s="36">
        <v>8315.8360053844008</v>
      </c>
      <c r="AB119" s="36">
        <v>0.39258167150581502</v>
      </c>
      <c r="AC119" s="37">
        <f t="shared" si="14"/>
        <v>0.12644472750347258</v>
      </c>
      <c r="AD119" s="36">
        <f t="shared" si="15"/>
        <v>52.910832184968847</v>
      </c>
      <c r="AE119" s="36">
        <f t="shared" si="16"/>
        <v>1.2409247976939548</v>
      </c>
      <c r="AF119" s="36">
        <f t="shared" si="17"/>
        <v>4.5729024302580967</v>
      </c>
      <c r="AG119" s="36">
        <f t="shared" si="18"/>
        <v>27.826070426357909</v>
      </c>
      <c r="AH119" s="36">
        <f t="shared" si="19"/>
        <v>21.525446096359854</v>
      </c>
      <c r="AI119" s="36">
        <f t="shared" si="20"/>
        <v>97.075709384219095</v>
      </c>
      <c r="AJ119" s="36">
        <f t="shared" si="21"/>
        <v>163.35781286414598</v>
      </c>
      <c r="AK119" s="36">
        <f t="shared" si="22"/>
        <v>285.90642845364675</v>
      </c>
      <c r="AL119" s="36">
        <f t="shared" si="23"/>
        <v>469.4645801037509</v>
      </c>
      <c r="AM119" s="36">
        <f t="shared" si="24"/>
        <v>835.28511921438746</v>
      </c>
      <c r="AN119" s="36">
        <f t="shared" si="25"/>
        <v>1122.5874290439594</v>
      </c>
      <c r="AO119" s="36">
        <f t="shared" si="26"/>
        <v>1716.7476023231491</v>
      </c>
      <c r="AP119" s="38">
        <f t="shared" si="27"/>
        <v>2389.7687165757807</v>
      </c>
    </row>
    <row r="120" spans="1:42" x14ac:dyDescent="0.25">
      <c r="A120" s="14">
        <v>118</v>
      </c>
      <c r="B120" s="14" t="s">
        <v>470</v>
      </c>
      <c r="C120" s="14" t="s">
        <v>356</v>
      </c>
      <c r="D120" s="36">
        <v>790.80996212057596</v>
      </c>
      <c r="E120" s="36">
        <v>74.431715721103402</v>
      </c>
      <c r="F120" s="36">
        <v>6.7077592322344497</v>
      </c>
      <c r="G120" s="36">
        <v>0.21862935716213799</v>
      </c>
      <c r="H120" s="36">
        <v>2.33422519104982</v>
      </c>
      <c r="I120" s="36">
        <v>0.315340639160747</v>
      </c>
      <c r="J120" s="36">
        <v>746.30503266707206</v>
      </c>
      <c r="K120" s="36">
        <v>447549.20489005401</v>
      </c>
      <c r="L120" s="36">
        <v>2.4286555875508502</v>
      </c>
      <c r="M120" s="36">
        <v>3.6313702722455002E-2</v>
      </c>
      <c r="N120" s="36">
        <v>33.138597425053902</v>
      </c>
      <c r="O120" s="36">
        <v>0.149642229033633</v>
      </c>
      <c r="P120" s="36">
        <v>2.5928094659512402</v>
      </c>
      <c r="Q120" s="36">
        <v>4.0113242056914196</v>
      </c>
      <c r="R120" s="36">
        <v>1.224120236006</v>
      </c>
      <c r="S120" s="36">
        <v>17.4518949426602</v>
      </c>
      <c r="T120" s="36">
        <v>5.0838934105558504</v>
      </c>
      <c r="U120" s="36">
        <v>60.513045908418299</v>
      </c>
      <c r="V120" s="36">
        <v>22.741613665887598</v>
      </c>
      <c r="W120" s="36">
        <v>117.436379073436</v>
      </c>
      <c r="X120" s="36">
        <v>24.4418389874333</v>
      </c>
      <c r="Y120" s="36">
        <v>238.54699696521601</v>
      </c>
      <c r="Z120" s="36">
        <v>51.516852094532602</v>
      </c>
      <c r="AA120" s="36">
        <v>8891.2385457550008</v>
      </c>
      <c r="AB120" s="36">
        <v>0.369386364296662</v>
      </c>
      <c r="AC120" s="37">
        <f t="shared" si="14"/>
        <v>0.15322237435635022</v>
      </c>
      <c r="AD120" s="36">
        <f t="shared" si="15"/>
        <v>54.059702161588746</v>
      </c>
      <c r="AE120" s="36">
        <f t="shared" si="16"/>
        <v>1.6125240197589765</v>
      </c>
      <c r="AF120" s="36">
        <f t="shared" si="17"/>
        <v>5.6735436891712041</v>
      </c>
      <c r="AG120" s="36">
        <f t="shared" si="18"/>
        <v>27.103541930347429</v>
      </c>
      <c r="AH120" s="36">
        <f t="shared" si="19"/>
        <v>21.742810586252219</v>
      </c>
      <c r="AI120" s="36">
        <f t="shared" si="20"/>
        <v>87.697964535980901</v>
      </c>
      <c r="AJ120" s="36">
        <f t="shared" si="21"/>
        <v>140.8280723145665</v>
      </c>
      <c r="AK120" s="36">
        <f t="shared" si="22"/>
        <v>245.98799149763536</v>
      </c>
      <c r="AL120" s="36">
        <f t="shared" si="23"/>
        <v>416.51307080380212</v>
      </c>
      <c r="AM120" s="36">
        <f t="shared" si="24"/>
        <v>733.97736920897501</v>
      </c>
      <c r="AN120" s="36">
        <f t="shared" si="25"/>
        <v>989.54813714304862</v>
      </c>
      <c r="AO120" s="36">
        <f t="shared" si="26"/>
        <v>1481.6583662435776</v>
      </c>
      <c r="AP120" s="38">
        <f t="shared" si="27"/>
        <v>2094.1809794525448</v>
      </c>
    </row>
    <row r="121" spans="1:42" x14ac:dyDescent="0.25">
      <c r="A121" s="14">
        <v>119</v>
      </c>
      <c r="B121" s="14" t="s">
        <v>471</v>
      </c>
      <c r="C121" s="14" t="s">
        <v>356</v>
      </c>
      <c r="D121" s="36">
        <v>461.94375908366197</v>
      </c>
      <c r="E121" s="36">
        <v>26.625975481229499</v>
      </c>
      <c r="F121" s="36">
        <v>3.2733334727280599</v>
      </c>
      <c r="G121" s="36">
        <v>0.83276306921935395</v>
      </c>
      <c r="H121" s="36">
        <v>-6.8480032710442797</v>
      </c>
      <c r="I121" s="36">
        <v>0.30676402302294897</v>
      </c>
      <c r="J121" s="36">
        <v>844.13929019027898</v>
      </c>
      <c r="K121" s="36">
        <v>442145.29266395298</v>
      </c>
      <c r="L121" s="36">
        <v>2.1809768215962602</v>
      </c>
      <c r="M121" s="36">
        <v>9.0507264466349005E-2</v>
      </c>
      <c r="N121" s="36">
        <v>31.726614218117401</v>
      </c>
      <c r="O121" s="36">
        <v>0.13641151446695199</v>
      </c>
      <c r="P121" s="36">
        <v>2.5598113528902</v>
      </c>
      <c r="Q121" s="36">
        <v>4.7467144918289002</v>
      </c>
      <c r="R121" s="36">
        <v>1.59533018787134</v>
      </c>
      <c r="S121" s="36">
        <v>21.7344904053829</v>
      </c>
      <c r="T121" s="36">
        <v>6.1431664003784601</v>
      </c>
      <c r="U121" s="36">
        <v>70.671449681677899</v>
      </c>
      <c r="V121" s="36">
        <v>26.1970842607968</v>
      </c>
      <c r="W121" s="36">
        <v>132.896444278357</v>
      </c>
      <c r="X121" s="36">
        <v>27.512886855781598</v>
      </c>
      <c r="Y121" s="36">
        <v>271.85886141672103</v>
      </c>
      <c r="Z121" s="36">
        <v>62.5737385132132</v>
      </c>
      <c r="AA121" s="36">
        <v>9947.1429999901593</v>
      </c>
      <c r="AB121" s="36">
        <v>0.22884527503444799</v>
      </c>
      <c r="AC121" s="37">
        <f t="shared" si="14"/>
        <v>0.38188719184113507</v>
      </c>
      <c r="AD121" s="36">
        <f t="shared" si="15"/>
        <v>51.756303781594454</v>
      </c>
      <c r="AE121" s="36">
        <f t="shared" si="16"/>
        <v>1.4699516645145689</v>
      </c>
      <c r="AF121" s="36">
        <f t="shared" si="17"/>
        <v>5.6013377524949668</v>
      </c>
      <c r="AG121" s="36">
        <f t="shared" si="18"/>
        <v>32.072395215060141</v>
      </c>
      <c r="AH121" s="36">
        <f t="shared" si="19"/>
        <v>28.336237795228062</v>
      </c>
      <c r="AI121" s="36">
        <f t="shared" si="20"/>
        <v>109.21854475066783</v>
      </c>
      <c r="AJ121" s="36">
        <f t="shared" si="21"/>
        <v>170.17081441491578</v>
      </c>
      <c r="AK121" s="36">
        <f t="shared" si="22"/>
        <v>287.28231577917848</v>
      </c>
      <c r="AL121" s="36">
        <f t="shared" si="23"/>
        <v>479.80007803657139</v>
      </c>
      <c r="AM121" s="36">
        <f t="shared" si="24"/>
        <v>830.60277673973121</v>
      </c>
      <c r="AN121" s="36">
        <f t="shared" si="25"/>
        <v>1113.8820589385264</v>
      </c>
      <c r="AO121" s="36">
        <f t="shared" si="26"/>
        <v>1688.5643566255965</v>
      </c>
      <c r="AP121" s="38">
        <f t="shared" si="27"/>
        <v>2543.647907041187</v>
      </c>
    </row>
    <row r="122" spans="1:42" x14ac:dyDescent="0.25">
      <c r="A122" s="14">
        <v>120</v>
      </c>
      <c r="B122" s="14" t="s">
        <v>472</v>
      </c>
      <c r="C122" s="14" t="s">
        <v>356</v>
      </c>
      <c r="D122" s="36">
        <v>742.72444205757995</v>
      </c>
      <c r="E122" s="36">
        <v>59.806242310989198</v>
      </c>
      <c r="F122" s="36">
        <v>4.1052722367030103</v>
      </c>
      <c r="G122" s="36">
        <v>0.167632579978376</v>
      </c>
      <c r="H122" s="36">
        <v>0.76503862716088</v>
      </c>
      <c r="I122" s="36">
        <v>0.21012622721758101</v>
      </c>
      <c r="J122" s="36">
        <v>858.82715330838403</v>
      </c>
      <c r="K122" s="36">
        <v>433744.49024920003</v>
      </c>
      <c r="L122" s="36">
        <v>2.3792731451281299</v>
      </c>
      <c r="M122" s="36">
        <v>1.9501971436014998E-2</v>
      </c>
      <c r="N122" s="36">
        <v>27.3691029999096</v>
      </c>
      <c r="O122" s="36">
        <v>0.17421087875165001</v>
      </c>
      <c r="P122" s="36">
        <v>3.1724058162745199</v>
      </c>
      <c r="Q122" s="36">
        <v>4.9391029143150798</v>
      </c>
      <c r="R122" s="36">
        <v>1.44944424702939</v>
      </c>
      <c r="S122" s="36">
        <v>23.0002165518925</v>
      </c>
      <c r="T122" s="36">
        <v>6.32908362292922</v>
      </c>
      <c r="U122" s="36">
        <v>73.856215900059098</v>
      </c>
      <c r="V122" s="36">
        <v>26.726010804873599</v>
      </c>
      <c r="W122" s="36">
        <v>132.01357738921101</v>
      </c>
      <c r="X122" s="36">
        <v>26.6206682022008</v>
      </c>
      <c r="Y122" s="36">
        <v>254.00968403890599</v>
      </c>
      <c r="Z122" s="36">
        <v>53.754445145843498</v>
      </c>
      <c r="AA122" s="36">
        <v>7283.7708932416799</v>
      </c>
      <c r="AB122" s="36">
        <v>0.24904010802401599</v>
      </c>
      <c r="AC122" s="37">
        <f t="shared" si="14"/>
        <v>8.2286799308080166E-2</v>
      </c>
      <c r="AD122" s="36">
        <f t="shared" si="15"/>
        <v>44.647802609966725</v>
      </c>
      <c r="AE122" s="36">
        <f t="shared" si="16"/>
        <v>1.8772724003410561</v>
      </c>
      <c r="AF122" s="36">
        <f t="shared" si="17"/>
        <v>6.9418070377998244</v>
      </c>
      <c r="AG122" s="36">
        <f t="shared" si="18"/>
        <v>33.372316988615403</v>
      </c>
      <c r="AH122" s="36">
        <f t="shared" si="19"/>
        <v>25.745013268728062</v>
      </c>
      <c r="AI122" s="36">
        <f t="shared" si="20"/>
        <v>115.578977647701</v>
      </c>
      <c r="AJ122" s="36">
        <f t="shared" si="21"/>
        <v>175.32087598141882</v>
      </c>
      <c r="AK122" s="36">
        <f t="shared" si="22"/>
        <v>300.22851991893941</v>
      </c>
      <c r="AL122" s="36">
        <f t="shared" si="23"/>
        <v>489.48737737863735</v>
      </c>
      <c r="AM122" s="36">
        <f t="shared" si="24"/>
        <v>825.08485868256878</v>
      </c>
      <c r="AN122" s="36">
        <f t="shared" si="25"/>
        <v>1077.7598462429473</v>
      </c>
      <c r="AO122" s="36">
        <f t="shared" si="26"/>
        <v>1577.6999008627702</v>
      </c>
      <c r="AP122" s="38">
        <f t="shared" si="27"/>
        <v>2185.1400465790039</v>
      </c>
    </row>
    <row r="123" spans="1:42" x14ac:dyDescent="0.25">
      <c r="A123" s="14">
        <v>121</v>
      </c>
      <c r="B123" s="14" t="s">
        <v>473</v>
      </c>
      <c r="C123" s="14" t="s">
        <v>356</v>
      </c>
      <c r="D123" s="36">
        <v>481.08748586662699</v>
      </c>
      <c r="E123" s="36">
        <v>34.543867726683999</v>
      </c>
      <c r="F123" s="36">
        <v>5.8902723912078701</v>
      </c>
      <c r="G123" s="36">
        <v>0.178853750863046</v>
      </c>
      <c r="H123" s="36">
        <v>2.1685765217478101</v>
      </c>
      <c r="I123" s="36">
        <v>0.28229864621751299</v>
      </c>
      <c r="J123" s="36">
        <v>678.77577059072701</v>
      </c>
      <c r="K123" s="36">
        <v>443978.92031869199</v>
      </c>
      <c r="L123" s="36">
        <v>2.7827775551024199</v>
      </c>
      <c r="M123" s="36">
        <v>1.0245862929902001E-2</v>
      </c>
      <c r="N123" s="36">
        <v>28.390882774460302</v>
      </c>
      <c r="O123" s="36">
        <v>9.9800729254578002E-2</v>
      </c>
      <c r="P123" s="36">
        <v>1.67985878752639</v>
      </c>
      <c r="Q123" s="36">
        <v>3.0762423854783401</v>
      </c>
      <c r="R123" s="36">
        <v>0.92366356450815201</v>
      </c>
      <c r="S123" s="36">
        <v>15.054192576206701</v>
      </c>
      <c r="T123" s="36">
        <v>4.4085986916853699</v>
      </c>
      <c r="U123" s="36">
        <v>54.060714408998699</v>
      </c>
      <c r="V123" s="36">
        <v>20.712339372851201</v>
      </c>
      <c r="W123" s="36">
        <v>109.22297838917299</v>
      </c>
      <c r="X123" s="36">
        <v>23.7112803089137</v>
      </c>
      <c r="Y123" s="36">
        <v>246.55967691786799</v>
      </c>
      <c r="Z123" s="36">
        <v>52.269429363677801</v>
      </c>
      <c r="AA123" s="36">
        <v>8506.3550226793304</v>
      </c>
      <c r="AB123" s="36">
        <v>0.41421051439835299</v>
      </c>
      <c r="AC123" s="37">
        <f t="shared" si="14"/>
        <v>4.3231489155704649E-2</v>
      </c>
      <c r="AD123" s="36">
        <f t="shared" si="15"/>
        <v>46.314653791941765</v>
      </c>
      <c r="AE123" s="36">
        <f t="shared" si="16"/>
        <v>1.0754388928295044</v>
      </c>
      <c r="AF123" s="36">
        <f t="shared" si="17"/>
        <v>3.6758397976507435</v>
      </c>
      <c r="AG123" s="36">
        <f t="shared" si="18"/>
        <v>20.785421523502297</v>
      </c>
      <c r="AH123" s="36">
        <f t="shared" si="19"/>
        <v>16.406102389132361</v>
      </c>
      <c r="AI123" s="36">
        <f t="shared" si="20"/>
        <v>75.64920892566181</v>
      </c>
      <c r="AJ123" s="36">
        <f t="shared" si="21"/>
        <v>122.1218474151072</v>
      </c>
      <c r="AK123" s="36">
        <f t="shared" si="22"/>
        <v>219.75900166259635</v>
      </c>
      <c r="AL123" s="36">
        <f t="shared" si="23"/>
        <v>379.3468749606447</v>
      </c>
      <c r="AM123" s="36">
        <f t="shared" si="24"/>
        <v>682.64361493233116</v>
      </c>
      <c r="AN123" s="36">
        <f t="shared" si="25"/>
        <v>959.97086270905675</v>
      </c>
      <c r="AO123" s="36">
        <f t="shared" si="26"/>
        <v>1531.4265647072546</v>
      </c>
      <c r="AP123" s="38">
        <f t="shared" si="27"/>
        <v>2124.7735513690163</v>
      </c>
    </row>
    <row r="124" spans="1:42" x14ac:dyDescent="0.25">
      <c r="A124" s="14">
        <v>122</v>
      </c>
      <c r="B124" s="14" t="s">
        <v>474</v>
      </c>
      <c r="C124" s="14" t="s">
        <v>356</v>
      </c>
      <c r="D124" s="36">
        <v>731.39040282648398</v>
      </c>
      <c r="E124" s="36">
        <v>30.019962165826101</v>
      </c>
      <c r="F124" s="36">
        <v>3.5064974067681098</v>
      </c>
      <c r="G124" s="36">
        <v>0.14131204339805001</v>
      </c>
      <c r="H124" s="36">
        <v>11.6584918071199</v>
      </c>
      <c r="I124" s="36">
        <v>0.22004090697477999</v>
      </c>
      <c r="J124" s="36">
        <v>600.55905993403098</v>
      </c>
      <c r="K124" s="36">
        <v>452625.01835599501</v>
      </c>
      <c r="L124" s="36">
        <v>2.1398925369455801</v>
      </c>
      <c r="M124" s="36">
        <v>1.6060334655132999E-2</v>
      </c>
      <c r="N124" s="36">
        <v>25.677337633949701</v>
      </c>
      <c r="O124" s="36">
        <v>9.7798001314398003E-2</v>
      </c>
      <c r="P124" s="36">
        <v>1.99635015256146</v>
      </c>
      <c r="Q124" s="36">
        <v>3.18028652306274</v>
      </c>
      <c r="R124" s="36">
        <v>0.89815178903131199</v>
      </c>
      <c r="S124" s="36">
        <v>14.8297556019157</v>
      </c>
      <c r="T124" s="36">
        <v>4.25865490043814</v>
      </c>
      <c r="U124" s="36">
        <v>49.078983157968302</v>
      </c>
      <c r="V124" s="36">
        <v>17.435447446110501</v>
      </c>
      <c r="W124" s="36">
        <v>90.063556407074799</v>
      </c>
      <c r="X124" s="36">
        <v>19.0396172060194</v>
      </c>
      <c r="Y124" s="36">
        <v>194.10975988282999</v>
      </c>
      <c r="Z124" s="36">
        <v>42.607355736859198</v>
      </c>
      <c r="AA124" s="36">
        <v>8465.7898321530702</v>
      </c>
      <c r="AB124" s="36">
        <v>0.32046777511012497</v>
      </c>
      <c r="AC124" s="37">
        <f t="shared" si="14"/>
        <v>6.7765125127143458E-2</v>
      </c>
      <c r="AD124" s="36">
        <f t="shared" si="15"/>
        <v>41.887989614926106</v>
      </c>
      <c r="AE124" s="36">
        <f t="shared" si="16"/>
        <v>1.0538577727844614</v>
      </c>
      <c r="AF124" s="36">
        <f t="shared" si="17"/>
        <v>4.3683810778150107</v>
      </c>
      <c r="AG124" s="36">
        <f t="shared" si="18"/>
        <v>21.488422453126624</v>
      </c>
      <c r="AH124" s="36">
        <f t="shared" si="19"/>
        <v>15.952962504996659</v>
      </c>
      <c r="AI124" s="36">
        <f t="shared" si="20"/>
        <v>74.521384934249738</v>
      </c>
      <c r="AJ124" s="36">
        <f t="shared" si="21"/>
        <v>117.96827979053019</v>
      </c>
      <c r="AK124" s="36">
        <f t="shared" si="22"/>
        <v>199.50806161775733</v>
      </c>
      <c r="AL124" s="36">
        <f t="shared" si="23"/>
        <v>319.33053930605314</v>
      </c>
      <c r="AM124" s="36">
        <f t="shared" si="24"/>
        <v>562.89722754421746</v>
      </c>
      <c r="AN124" s="36">
        <f t="shared" si="25"/>
        <v>770.83470469714177</v>
      </c>
      <c r="AO124" s="36">
        <f t="shared" si="26"/>
        <v>1205.6506825020497</v>
      </c>
      <c r="AP124" s="38">
        <f t="shared" si="27"/>
        <v>1732.0063307666339</v>
      </c>
    </row>
    <row r="125" spans="1:42" x14ac:dyDescent="0.25">
      <c r="A125" s="14">
        <v>123</v>
      </c>
      <c r="B125" s="14" t="s">
        <v>475</v>
      </c>
      <c r="C125" s="14" t="s">
        <v>356</v>
      </c>
      <c r="D125" s="36">
        <v>792.61256413081003</v>
      </c>
      <c r="E125" s="36">
        <v>-29.9961467293857</v>
      </c>
      <c r="F125" s="36">
        <v>4.3932315122376897</v>
      </c>
      <c r="G125" s="36">
        <v>0.14547652069713099</v>
      </c>
      <c r="H125" s="36">
        <v>0.89978625530644096</v>
      </c>
      <c r="I125" s="36">
        <v>0.25629853963893401</v>
      </c>
      <c r="J125" s="36">
        <v>546.841009248869</v>
      </c>
      <c r="K125" s="36">
        <v>443739.47471738898</v>
      </c>
      <c r="L125" s="36">
        <v>2.9392862140632801</v>
      </c>
      <c r="M125" s="36">
        <v>1.2723973457701E-2</v>
      </c>
      <c r="N125" s="36">
        <v>24.124211333301702</v>
      </c>
      <c r="O125" s="36">
        <v>5.0331870450768999E-2</v>
      </c>
      <c r="P125" s="36">
        <v>0.81727204810374598</v>
      </c>
      <c r="Q125" s="36">
        <v>1.9957266761246699</v>
      </c>
      <c r="R125" s="36">
        <v>0.67078371117023605</v>
      </c>
      <c r="S125" s="36">
        <v>11.0136456087084</v>
      </c>
      <c r="T125" s="36">
        <v>3.1074451393728002</v>
      </c>
      <c r="U125" s="36">
        <v>40.815555845717903</v>
      </c>
      <c r="V125" s="36">
        <v>16.425035739052799</v>
      </c>
      <c r="W125" s="36">
        <v>92.855617650685005</v>
      </c>
      <c r="X125" s="36">
        <v>19.9870007277854</v>
      </c>
      <c r="Y125" s="36">
        <v>200.74577327296501</v>
      </c>
      <c r="Z125" s="36">
        <v>46.318980065875401</v>
      </c>
      <c r="AA125" s="36">
        <v>8156.7817054849502</v>
      </c>
      <c r="AB125" s="36">
        <v>0.37428085493484298</v>
      </c>
      <c r="AC125" s="37">
        <f t="shared" si="14"/>
        <v>5.3687651720257384E-2</v>
      </c>
      <c r="AD125" s="36">
        <f t="shared" si="15"/>
        <v>39.354341489888583</v>
      </c>
      <c r="AE125" s="36">
        <f t="shared" si="16"/>
        <v>0.54236929365052799</v>
      </c>
      <c r="AF125" s="36">
        <f t="shared" si="17"/>
        <v>1.7883414619337985</v>
      </c>
      <c r="AG125" s="36">
        <f t="shared" si="18"/>
        <v>13.484639703545067</v>
      </c>
      <c r="AH125" s="36">
        <f t="shared" si="19"/>
        <v>11.914453129133856</v>
      </c>
      <c r="AI125" s="36">
        <f t="shared" si="20"/>
        <v>55.344952807579894</v>
      </c>
      <c r="AJ125" s="36">
        <f t="shared" si="21"/>
        <v>86.078812725008319</v>
      </c>
      <c r="AK125" s="36">
        <f t="shared" si="22"/>
        <v>165.9168936817801</v>
      </c>
      <c r="AL125" s="36">
        <f t="shared" si="23"/>
        <v>300.8248303855824</v>
      </c>
      <c r="AM125" s="36">
        <f t="shared" si="24"/>
        <v>580.34761031678124</v>
      </c>
      <c r="AN125" s="36">
        <f t="shared" si="25"/>
        <v>809.19031286580571</v>
      </c>
      <c r="AO125" s="36">
        <f t="shared" si="26"/>
        <v>1246.8681569749378</v>
      </c>
      <c r="AP125" s="38">
        <f t="shared" si="27"/>
        <v>1882.8853685315203</v>
      </c>
    </row>
    <row r="126" spans="1:42" x14ac:dyDescent="0.25">
      <c r="A126" s="14">
        <v>124</v>
      </c>
      <c r="B126" s="14" t="s">
        <v>476</v>
      </c>
      <c r="C126" s="14" t="s">
        <v>356</v>
      </c>
      <c r="D126" s="36">
        <v>483.33559044470201</v>
      </c>
      <c r="E126" s="36">
        <v>42.916667935000902</v>
      </c>
      <c r="F126" s="36">
        <v>4.5050590260311996</v>
      </c>
      <c r="G126" s="36">
        <v>0.13060971611295699</v>
      </c>
      <c r="H126" s="36">
        <v>3.4678596003457098</v>
      </c>
      <c r="I126" s="36">
        <v>0.22152791307338099</v>
      </c>
      <c r="J126" s="36">
        <v>528.04516249284598</v>
      </c>
      <c r="K126" s="36">
        <v>425010.782493737</v>
      </c>
      <c r="L126" s="36">
        <v>2.8806906751088301</v>
      </c>
      <c r="M126" s="36">
        <v>1.5267120335192E-2</v>
      </c>
      <c r="N126" s="36">
        <v>24.873865321977899</v>
      </c>
      <c r="O126" s="36">
        <v>3.9497712241837998E-2</v>
      </c>
      <c r="P126" s="36">
        <v>0.60403301398943599</v>
      </c>
      <c r="Q126" s="36">
        <v>1.5415127164542</v>
      </c>
      <c r="R126" s="36">
        <v>0.700701871116997</v>
      </c>
      <c r="S126" s="36">
        <v>9.7436404669237309</v>
      </c>
      <c r="T126" s="36">
        <v>3.2155214047048202</v>
      </c>
      <c r="U126" s="36">
        <v>38.9951955883229</v>
      </c>
      <c r="V126" s="36">
        <v>16.4313133291569</v>
      </c>
      <c r="W126" s="36">
        <v>89.226009264778895</v>
      </c>
      <c r="X126" s="36">
        <v>19.565666581130198</v>
      </c>
      <c r="Y126" s="36">
        <v>211.92556768253601</v>
      </c>
      <c r="Z126" s="36">
        <v>45.466958941371502</v>
      </c>
      <c r="AA126" s="36">
        <v>8188.3964817159904</v>
      </c>
      <c r="AB126" s="36">
        <v>0.535842517631823</v>
      </c>
      <c r="AC126" s="37">
        <f t="shared" si="14"/>
        <v>6.4418229262413501E-2</v>
      </c>
      <c r="AD126" s="36">
        <f t="shared" si="15"/>
        <v>40.577268061954157</v>
      </c>
      <c r="AE126" s="36">
        <f t="shared" si="16"/>
        <v>0.42562189915773707</v>
      </c>
      <c r="AF126" s="36">
        <f t="shared" si="17"/>
        <v>1.3217352603707571</v>
      </c>
      <c r="AG126" s="36">
        <f t="shared" si="18"/>
        <v>10.415626462528378</v>
      </c>
      <c r="AH126" s="36">
        <f t="shared" si="19"/>
        <v>12.445859167264599</v>
      </c>
      <c r="AI126" s="36">
        <f t="shared" si="20"/>
        <v>48.963017421727287</v>
      </c>
      <c r="AJ126" s="36">
        <f t="shared" si="21"/>
        <v>89.072615088776175</v>
      </c>
      <c r="AK126" s="36">
        <f t="shared" si="22"/>
        <v>158.51705523708497</v>
      </c>
      <c r="AL126" s="36">
        <f t="shared" si="23"/>
        <v>300.9398045633132</v>
      </c>
      <c r="AM126" s="36">
        <f t="shared" si="24"/>
        <v>557.66255790486809</v>
      </c>
      <c r="AN126" s="36">
        <f t="shared" si="25"/>
        <v>792.13225024818621</v>
      </c>
      <c r="AO126" s="36">
        <f t="shared" si="26"/>
        <v>1316.3078738045715</v>
      </c>
      <c r="AP126" s="38">
        <f t="shared" si="27"/>
        <v>1848.2503634703862</v>
      </c>
    </row>
    <row r="127" spans="1:42" x14ac:dyDescent="0.25">
      <c r="A127" s="14">
        <v>125</v>
      </c>
      <c r="B127" s="14" t="s">
        <v>477</v>
      </c>
      <c r="C127" s="14" t="s">
        <v>356</v>
      </c>
      <c r="D127" s="36">
        <v>654.57572128550203</v>
      </c>
      <c r="E127" s="36">
        <v>29.4001959562625</v>
      </c>
      <c r="F127" s="36">
        <v>6.2889372654044502</v>
      </c>
      <c r="G127" s="36">
        <v>0.15642954329697001</v>
      </c>
      <c r="H127" s="36">
        <v>-5.9633751538207198</v>
      </c>
      <c r="I127" s="36">
        <v>0.19023778901761901</v>
      </c>
      <c r="J127" s="36">
        <v>629.86870439810502</v>
      </c>
      <c r="K127" s="36">
        <v>426283.78243609902</v>
      </c>
      <c r="L127" s="36">
        <v>2.6287826357225899</v>
      </c>
      <c r="M127" s="36">
        <v>1.0683877755053001E-2</v>
      </c>
      <c r="N127" s="36">
        <v>27.004915471850701</v>
      </c>
      <c r="O127" s="36">
        <v>7.604634924973E-2</v>
      </c>
      <c r="P127" s="36">
        <v>1.4756876222253901</v>
      </c>
      <c r="Q127" s="36">
        <v>2.7041310296998899</v>
      </c>
      <c r="R127" s="36">
        <v>0.86850360805610605</v>
      </c>
      <c r="S127" s="36">
        <v>12.193051717490301</v>
      </c>
      <c r="T127" s="36">
        <v>3.8509786457808102</v>
      </c>
      <c r="U127" s="36">
        <v>49.848930379183301</v>
      </c>
      <c r="V127" s="36">
        <v>19.343034116884201</v>
      </c>
      <c r="W127" s="36">
        <v>101.531798539718</v>
      </c>
      <c r="X127" s="36">
        <v>22.077379333581799</v>
      </c>
      <c r="Y127" s="36">
        <v>221.041423548322</v>
      </c>
      <c r="Z127" s="36">
        <v>48.598361874972703</v>
      </c>
      <c r="AA127" s="36">
        <v>7282.4435194269699</v>
      </c>
      <c r="AB127" s="36">
        <v>0.39747039611510498</v>
      </c>
      <c r="AC127" s="37">
        <f t="shared" si="14"/>
        <v>4.5079652974907181E-2</v>
      </c>
      <c r="AD127" s="36">
        <f t="shared" si="15"/>
        <v>44.053695712643886</v>
      </c>
      <c r="AE127" s="36">
        <f t="shared" si="16"/>
        <v>0.81946497036346988</v>
      </c>
      <c r="AF127" s="36">
        <f t="shared" si="17"/>
        <v>3.229075759792976</v>
      </c>
      <c r="AG127" s="36">
        <f t="shared" si="18"/>
        <v>18.271155606080338</v>
      </c>
      <c r="AH127" s="36">
        <f t="shared" si="19"/>
        <v>15.426351830481456</v>
      </c>
      <c r="AI127" s="36">
        <f t="shared" si="20"/>
        <v>61.271616670805528</v>
      </c>
      <c r="AJ127" s="36">
        <f t="shared" si="21"/>
        <v>106.67530874739086</v>
      </c>
      <c r="AK127" s="36">
        <f t="shared" si="22"/>
        <v>202.63792837066381</v>
      </c>
      <c r="AL127" s="36">
        <f t="shared" si="23"/>
        <v>354.26802411875826</v>
      </c>
      <c r="AM127" s="36">
        <f t="shared" si="24"/>
        <v>634.57374087323751</v>
      </c>
      <c r="AN127" s="36">
        <f t="shared" si="25"/>
        <v>893.82102565108505</v>
      </c>
      <c r="AO127" s="36">
        <f t="shared" si="26"/>
        <v>1372.9280965734285</v>
      </c>
      <c r="AP127" s="38">
        <f t="shared" si="27"/>
        <v>1975.5431656492967</v>
      </c>
    </row>
    <row r="128" spans="1:42" x14ac:dyDescent="0.25">
      <c r="A128" s="14">
        <v>126</v>
      </c>
      <c r="B128" s="14" t="s">
        <v>478</v>
      </c>
      <c r="C128" s="14" t="s">
        <v>356</v>
      </c>
      <c r="D128" s="36">
        <v>279.68699441619401</v>
      </c>
      <c r="E128" s="36">
        <v>67.170071756305305</v>
      </c>
      <c r="F128" s="36">
        <v>2.6116982685061898</v>
      </c>
      <c r="G128" s="36">
        <v>0.18208195654188999</v>
      </c>
      <c r="H128" s="36">
        <v>-3.8319089495661101</v>
      </c>
      <c r="I128" s="36">
        <v>0.35769311091842798</v>
      </c>
      <c r="J128" s="36">
        <v>693.91299450738097</v>
      </c>
      <c r="K128" s="36">
        <v>407373.78752318502</v>
      </c>
      <c r="L128" s="36">
        <v>1.88707529940021</v>
      </c>
      <c r="M128" s="36">
        <v>6.5263515870120003E-3</v>
      </c>
      <c r="N128" s="36">
        <v>29.048184758084801</v>
      </c>
      <c r="O128" s="36">
        <v>5.0781896970456999E-2</v>
      </c>
      <c r="P128" s="36">
        <v>1.60178633163784</v>
      </c>
      <c r="Q128" s="36">
        <v>3.7376661085880998</v>
      </c>
      <c r="R128" s="36">
        <v>1.3098082556577599</v>
      </c>
      <c r="S128" s="36">
        <v>17.311917851521098</v>
      </c>
      <c r="T128" s="36">
        <v>4.4805833747149002</v>
      </c>
      <c r="U128" s="36">
        <v>55.404302088634601</v>
      </c>
      <c r="V128" s="36">
        <v>20.6156628840622</v>
      </c>
      <c r="W128" s="36">
        <v>103.64496621916</v>
      </c>
      <c r="X128" s="36">
        <v>23.135309312401901</v>
      </c>
      <c r="Y128" s="36">
        <v>228.98789815368701</v>
      </c>
      <c r="Z128" s="36">
        <v>52.222952806183599</v>
      </c>
      <c r="AA128" s="36">
        <v>9911.2292052816902</v>
      </c>
      <c r="AB128" s="36">
        <v>0.267338968585906</v>
      </c>
      <c r="AC128" s="37">
        <f t="shared" si="14"/>
        <v>2.7537348468405064E-2</v>
      </c>
      <c r="AD128" s="36">
        <f t="shared" si="15"/>
        <v>47.38692456457553</v>
      </c>
      <c r="AE128" s="36">
        <f t="shared" si="16"/>
        <v>0.54721871735406258</v>
      </c>
      <c r="AF128" s="36">
        <f t="shared" si="17"/>
        <v>3.5050029138683589</v>
      </c>
      <c r="AG128" s="36">
        <f t="shared" si="18"/>
        <v>25.254500733703377</v>
      </c>
      <c r="AH128" s="36">
        <f t="shared" si="19"/>
        <v>23.264800278112965</v>
      </c>
      <c r="AI128" s="36">
        <f t="shared" si="20"/>
        <v>86.994562067945211</v>
      </c>
      <c r="AJ128" s="36">
        <f t="shared" si="21"/>
        <v>124.11588295609141</v>
      </c>
      <c r="AK128" s="36">
        <f t="shared" si="22"/>
        <v>225.22074019770164</v>
      </c>
      <c r="AL128" s="36">
        <f t="shared" si="23"/>
        <v>377.5762432978425</v>
      </c>
      <c r="AM128" s="36">
        <f t="shared" si="24"/>
        <v>647.78103886974998</v>
      </c>
      <c r="AN128" s="36">
        <f t="shared" si="25"/>
        <v>936.65219888266802</v>
      </c>
      <c r="AO128" s="36">
        <f t="shared" si="26"/>
        <v>1422.2850816999194</v>
      </c>
      <c r="AP128" s="38">
        <f t="shared" si="27"/>
        <v>2122.8842604139672</v>
      </c>
    </row>
    <row r="129" spans="1:42" x14ac:dyDescent="0.25">
      <c r="A129" s="14">
        <v>127</v>
      </c>
      <c r="B129" s="14" t="s">
        <v>479</v>
      </c>
      <c r="C129" s="14" t="s">
        <v>356</v>
      </c>
      <c r="D129" s="36">
        <v>926.02582672430799</v>
      </c>
      <c r="E129" s="36">
        <v>46.112881038087203</v>
      </c>
      <c r="F129" s="36">
        <v>3.6585717226179999</v>
      </c>
      <c r="G129" s="36">
        <v>9.0793194364244004E-2</v>
      </c>
      <c r="H129" s="36">
        <v>4.0376731464537103</v>
      </c>
      <c r="I129" s="36">
        <v>0.203958347960183</v>
      </c>
      <c r="J129" s="36">
        <v>790.66742498779195</v>
      </c>
      <c r="K129" s="36">
        <v>422532.68035377801</v>
      </c>
      <c r="L129" s="36">
        <v>2.095841810254</v>
      </c>
      <c r="M129" s="36">
        <v>1.4163207192273E-2</v>
      </c>
      <c r="N129" s="36">
        <v>25.684283144588601</v>
      </c>
      <c r="O129" s="36">
        <v>0.188740194008826</v>
      </c>
      <c r="P129" s="36">
        <v>2.8549836555663299</v>
      </c>
      <c r="Q129" s="36">
        <v>4.5396765489627997</v>
      </c>
      <c r="R129" s="36">
        <v>1.6798761227768899</v>
      </c>
      <c r="S129" s="36">
        <v>20.560591881761901</v>
      </c>
      <c r="T129" s="36">
        <v>5.9606691896583204</v>
      </c>
      <c r="U129" s="36">
        <v>66.820064388116293</v>
      </c>
      <c r="V129" s="36">
        <v>24.998454924577501</v>
      </c>
      <c r="W129" s="36">
        <v>120.004980888175</v>
      </c>
      <c r="X129" s="36">
        <v>25.1021559208451</v>
      </c>
      <c r="Y129" s="36">
        <v>263.725618403385</v>
      </c>
      <c r="Z129" s="36">
        <v>51.474579049033302</v>
      </c>
      <c r="AA129" s="36">
        <v>7999.9099792890102</v>
      </c>
      <c r="AB129" s="36">
        <v>0.26407750133500202</v>
      </c>
      <c r="AC129" s="37">
        <f t="shared" si="14"/>
        <v>5.9760367899886077E-2</v>
      </c>
      <c r="AD129" s="36">
        <f t="shared" si="15"/>
        <v>41.899319974859054</v>
      </c>
      <c r="AE129" s="36">
        <f t="shared" si="16"/>
        <v>2.0338382975089009</v>
      </c>
      <c r="AF129" s="36">
        <f t="shared" si="17"/>
        <v>6.2472290056156012</v>
      </c>
      <c r="AG129" s="36">
        <f t="shared" si="18"/>
        <v>30.673490195694594</v>
      </c>
      <c r="AH129" s="36">
        <f t="shared" si="19"/>
        <v>29.837941789998045</v>
      </c>
      <c r="AI129" s="36">
        <f t="shared" si="20"/>
        <v>103.31955719478341</v>
      </c>
      <c r="AJ129" s="36">
        <f t="shared" si="21"/>
        <v>165.11549001823602</v>
      </c>
      <c r="AK129" s="36">
        <f t="shared" si="22"/>
        <v>271.62627800047272</v>
      </c>
      <c r="AL129" s="36">
        <f t="shared" si="23"/>
        <v>457.8471597907967</v>
      </c>
      <c r="AM129" s="36">
        <f t="shared" si="24"/>
        <v>750.03113055109372</v>
      </c>
      <c r="AN129" s="36">
        <f t="shared" si="25"/>
        <v>1016.2816162285466</v>
      </c>
      <c r="AO129" s="36">
        <f t="shared" si="26"/>
        <v>1638.0473192756831</v>
      </c>
      <c r="AP129" s="38">
        <f t="shared" si="27"/>
        <v>2092.4625629688335</v>
      </c>
    </row>
    <row r="130" spans="1:42" x14ac:dyDescent="0.25">
      <c r="A130" s="14">
        <v>128</v>
      </c>
      <c r="B130" s="14" t="s">
        <v>480</v>
      </c>
      <c r="C130" s="14" t="s">
        <v>356</v>
      </c>
      <c r="D130" s="36">
        <v>544.834161838819</v>
      </c>
      <c r="E130" s="36">
        <v>77.008924326487403</v>
      </c>
      <c r="F130" s="36">
        <v>3.7982247615163001</v>
      </c>
      <c r="G130" s="36">
        <v>0.158330337271788</v>
      </c>
      <c r="H130" s="36">
        <v>2.4495613706248101</v>
      </c>
      <c r="I130" s="36">
        <v>0.268062587174699</v>
      </c>
      <c r="J130" s="36">
        <v>975.462963539052</v>
      </c>
      <c r="K130" s="36">
        <v>433832.38762662298</v>
      </c>
      <c r="L130" s="36">
        <v>2.3763404393499701</v>
      </c>
      <c r="M130" s="36">
        <v>2.4790437315838999E-2</v>
      </c>
      <c r="N130" s="36">
        <v>31.3844594796373</v>
      </c>
      <c r="O130" s="36">
        <v>0.23780346188815599</v>
      </c>
      <c r="P130" s="36">
        <v>3.71723839131751</v>
      </c>
      <c r="Q130" s="36">
        <v>7.0298829726969299</v>
      </c>
      <c r="R130" s="36">
        <v>2.1190029927776699</v>
      </c>
      <c r="S130" s="36">
        <v>27.213770569312899</v>
      </c>
      <c r="T130" s="36">
        <v>7.5781827080347099</v>
      </c>
      <c r="U130" s="36">
        <v>86.300130605276493</v>
      </c>
      <c r="V130" s="36">
        <v>31.268302996064101</v>
      </c>
      <c r="W130" s="36">
        <v>151.36072441346701</v>
      </c>
      <c r="X130" s="36">
        <v>31.672647248500699</v>
      </c>
      <c r="Y130" s="36">
        <v>293.81129424065898</v>
      </c>
      <c r="Z130" s="36">
        <v>61.891060797907102</v>
      </c>
      <c r="AA130" s="36">
        <v>8217.7873393678292</v>
      </c>
      <c r="AB130" s="36">
        <v>0.31209100515178301</v>
      </c>
      <c r="AC130" s="37">
        <f t="shared" si="14"/>
        <v>0.10460100133265401</v>
      </c>
      <c r="AD130" s="36">
        <f t="shared" si="15"/>
        <v>51.198139444759057</v>
      </c>
      <c r="AE130" s="36">
        <f t="shared" si="16"/>
        <v>2.5625373048292674</v>
      </c>
      <c r="AF130" s="36">
        <f t="shared" si="17"/>
        <v>8.1340008562746391</v>
      </c>
      <c r="AG130" s="36">
        <f t="shared" si="18"/>
        <v>47.499209274979258</v>
      </c>
      <c r="AH130" s="36">
        <f t="shared" si="19"/>
        <v>37.637708575091828</v>
      </c>
      <c r="AI130" s="36">
        <f t="shared" si="20"/>
        <v>136.75261592619546</v>
      </c>
      <c r="AJ130" s="36">
        <f t="shared" si="21"/>
        <v>209.92195867132159</v>
      </c>
      <c r="AK130" s="36">
        <f t="shared" si="22"/>
        <v>350.81353904583943</v>
      </c>
      <c r="AL130" s="36">
        <f t="shared" si="23"/>
        <v>572.67954205245599</v>
      </c>
      <c r="AM130" s="36">
        <f t="shared" si="24"/>
        <v>946.00452758416884</v>
      </c>
      <c r="AN130" s="36">
        <f t="shared" si="25"/>
        <v>1282.2934108704737</v>
      </c>
      <c r="AO130" s="36">
        <f t="shared" si="26"/>
        <v>1824.9148710599936</v>
      </c>
      <c r="AP130" s="38">
        <f t="shared" si="27"/>
        <v>2515.8967804027275</v>
      </c>
    </row>
    <row r="131" spans="1:42" x14ac:dyDescent="0.25">
      <c r="A131" s="14">
        <v>129</v>
      </c>
      <c r="B131" s="14" t="s">
        <v>481</v>
      </c>
      <c r="C131" s="14" t="s">
        <v>356</v>
      </c>
      <c r="D131" s="36">
        <v>480.63375248594701</v>
      </c>
      <c r="E131" s="36">
        <v>298.41224288385098</v>
      </c>
      <c r="F131" s="36">
        <v>5.2316370836405603</v>
      </c>
      <c r="G131" s="36">
        <v>0.38125033601960401</v>
      </c>
      <c r="H131" s="36">
        <v>113.74898189293999</v>
      </c>
      <c r="I131" s="36">
        <v>14.5761560495837</v>
      </c>
      <c r="J131" s="36">
        <v>905.79485231419403</v>
      </c>
      <c r="K131" s="36">
        <v>438415.496812561</v>
      </c>
      <c r="L131" s="36">
        <v>2.1806532563043399</v>
      </c>
      <c r="M131" s="36">
        <v>0.29195490860475198</v>
      </c>
      <c r="N131" s="36">
        <v>33.4152953154287</v>
      </c>
      <c r="O131" s="36">
        <v>0.23849688730636501</v>
      </c>
      <c r="P131" s="36">
        <v>3.7049712940217399</v>
      </c>
      <c r="Q131" s="36">
        <v>5.7483107355574496</v>
      </c>
      <c r="R131" s="36">
        <v>1.8577459407663099</v>
      </c>
      <c r="S131" s="36">
        <v>23.336599983890899</v>
      </c>
      <c r="T131" s="36">
        <v>6.4820982328343399</v>
      </c>
      <c r="U131" s="36">
        <v>77.336763511174695</v>
      </c>
      <c r="V131" s="36">
        <v>28.854417767959799</v>
      </c>
      <c r="W131" s="36">
        <v>143.22500163817901</v>
      </c>
      <c r="X131" s="36">
        <v>29.903774157134102</v>
      </c>
      <c r="Y131" s="36">
        <v>312.43329450850899</v>
      </c>
      <c r="Z131" s="36">
        <v>65.374428024693898</v>
      </c>
      <c r="AA131" s="36">
        <v>9238.8483628686299</v>
      </c>
      <c r="AB131" s="36">
        <v>0.32600646549970702</v>
      </c>
      <c r="AC131" s="37">
        <f t="shared" si="14"/>
        <v>1.2318772514968439</v>
      </c>
      <c r="AD131" s="36">
        <f t="shared" si="15"/>
        <v>54.511085343276839</v>
      </c>
      <c r="AE131" s="36">
        <f t="shared" si="16"/>
        <v>2.5700095614910023</v>
      </c>
      <c r="AF131" s="36">
        <f t="shared" si="17"/>
        <v>8.107158192607745</v>
      </c>
      <c r="AG131" s="36">
        <f t="shared" si="18"/>
        <v>38.839937402415202</v>
      </c>
      <c r="AH131" s="36">
        <f t="shared" si="19"/>
        <v>32.997263601533035</v>
      </c>
      <c r="AI131" s="36">
        <f t="shared" si="20"/>
        <v>117.26934665271808</v>
      </c>
      <c r="AJ131" s="36">
        <f t="shared" si="21"/>
        <v>179.55950783474626</v>
      </c>
      <c r="AK131" s="36">
        <f t="shared" si="22"/>
        <v>314.37708744379955</v>
      </c>
      <c r="AL131" s="36">
        <f t="shared" si="23"/>
        <v>528.46918988937352</v>
      </c>
      <c r="AM131" s="36">
        <f t="shared" si="24"/>
        <v>895.15626023861876</v>
      </c>
      <c r="AN131" s="36">
        <f t="shared" si="25"/>
        <v>1210.6791156734455</v>
      </c>
      <c r="AO131" s="36">
        <f t="shared" si="26"/>
        <v>1940.5794689969503</v>
      </c>
      <c r="AP131" s="38">
        <f t="shared" si="27"/>
        <v>2657.4970741745487</v>
      </c>
    </row>
    <row r="132" spans="1:42" x14ac:dyDescent="0.25">
      <c r="A132" s="14">
        <v>130</v>
      </c>
      <c r="B132" s="14" t="s">
        <v>482</v>
      </c>
      <c r="C132" s="14" t="s">
        <v>356</v>
      </c>
      <c r="D132" s="36">
        <v>591.65505041030099</v>
      </c>
      <c r="E132" s="36">
        <v>40.156733301032503</v>
      </c>
      <c r="F132" s="36">
        <v>6.3723622579018802</v>
      </c>
      <c r="G132" s="36">
        <v>0.25296036213484902</v>
      </c>
      <c r="H132" s="36">
        <v>10.1386158774511</v>
      </c>
      <c r="I132" s="36">
        <v>0.33055209143588599</v>
      </c>
      <c r="J132" s="36">
        <v>916.83322750063496</v>
      </c>
      <c r="K132" s="36">
        <v>442906.56619917502</v>
      </c>
      <c r="L132" s="36">
        <v>2.9635152797724902</v>
      </c>
      <c r="M132" s="36">
        <v>1.5697819969393002E-2</v>
      </c>
      <c r="N132" s="36">
        <v>30.927044988924798</v>
      </c>
      <c r="O132" s="36">
        <v>0.18801599777544201</v>
      </c>
      <c r="P132" s="36">
        <v>3.2866859408420499</v>
      </c>
      <c r="Q132" s="36">
        <v>4.6954250836418501</v>
      </c>
      <c r="R132" s="36">
        <v>1.53048152484347</v>
      </c>
      <c r="S132" s="36">
        <v>20.032637098254899</v>
      </c>
      <c r="T132" s="36">
        <v>6.2069687239092799</v>
      </c>
      <c r="U132" s="36">
        <v>72.280453664742893</v>
      </c>
      <c r="V132" s="36">
        <v>28.477849266369599</v>
      </c>
      <c r="W132" s="36">
        <v>143.56926751323499</v>
      </c>
      <c r="X132" s="36">
        <v>30.8076474595962</v>
      </c>
      <c r="Y132" s="36">
        <v>306.98596334263402</v>
      </c>
      <c r="Z132" s="36">
        <v>64.737487746923605</v>
      </c>
      <c r="AA132" s="36">
        <v>7601.0691453216295</v>
      </c>
      <c r="AB132" s="36">
        <v>0.40851520952711501</v>
      </c>
      <c r="AC132" s="37">
        <f t="shared" si="14"/>
        <v>6.6235527297016886E-2</v>
      </c>
      <c r="AD132" s="36">
        <f t="shared" si="15"/>
        <v>50.451949410970307</v>
      </c>
      <c r="AE132" s="36">
        <f t="shared" si="16"/>
        <v>2.0260344587870907</v>
      </c>
      <c r="AF132" s="36">
        <f t="shared" si="17"/>
        <v>7.1918729558907</v>
      </c>
      <c r="AG132" s="36">
        <f t="shared" si="18"/>
        <v>31.725845159742232</v>
      </c>
      <c r="AH132" s="36">
        <f t="shared" si="19"/>
        <v>27.184396533631794</v>
      </c>
      <c r="AI132" s="36">
        <f t="shared" si="20"/>
        <v>100.66651808168291</v>
      </c>
      <c r="AJ132" s="36">
        <f t="shared" si="21"/>
        <v>171.938191798041</v>
      </c>
      <c r="AK132" s="36">
        <f t="shared" si="22"/>
        <v>293.82298237700365</v>
      </c>
      <c r="AL132" s="36">
        <f t="shared" si="23"/>
        <v>521.5723308858901</v>
      </c>
      <c r="AM132" s="36">
        <f t="shared" si="24"/>
        <v>897.30792195771869</v>
      </c>
      <c r="AN132" s="36">
        <f t="shared" si="25"/>
        <v>1247.2731765018705</v>
      </c>
      <c r="AO132" s="36">
        <f t="shared" si="26"/>
        <v>1906.7451139294037</v>
      </c>
      <c r="AP132" s="38">
        <f t="shared" si="27"/>
        <v>2631.6051929643741</v>
      </c>
    </row>
    <row r="133" spans="1:42" x14ac:dyDescent="0.25">
      <c r="A133" s="14">
        <v>131</v>
      </c>
      <c r="B133" s="14" t="s">
        <v>483</v>
      </c>
      <c r="C133" s="14" t="s">
        <v>356</v>
      </c>
      <c r="D133" s="36">
        <v>452.836863073411</v>
      </c>
      <c r="E133" s="36">
        <v>21.4461417831365</v>
      </c>
      <c r="F133" s="36">
        <v>5.6140856107142101</v>
      </c>
      <c r="G133" s="36">
        <v>0.328826056869719</v>
      </c>
      <c r="H133" s="36">
        <v>5.5413731086743097</v>
      </c>
      <c r="I133" s="36">
        <v>0.28823626755554399</v>
      </c>
      <c r="J133" s="36">
        <v>1018.78544449429</v>
      </c>
      <c r="K133" s="36">
        <v>441514.75738121301</v>
      </c>
      <c r="L133" s="36">
        <v>2.36325040781561</v>
      </c>
      <c r="M133" s="36">
        <v>8.2786837659880007E-3</v>
      </c>
      <c r="N133" s="36">
        <v>31.180952581721201</v>
      </c>
      <c r="O133" s="36">
        <v>0.24113672638241901</v>
      </c>
      <c r="P133" s="36">
        <v>4.2725694048694303</v>
      </c>
      <c r="Q133" s="36">
        <v>6.3000749347902696</v>
      </c>
      <c r="R133" s="36">
        <v>2.0581758654897402</v>
      </c>
      <c r="S133" s="36">
        <v>27.1332353206299</v>
      </c>
      <c r="T133" s="36">
        <v>7.8620323695407501</v>
      </c>
      <c r="U133" s="36">
        <v>88.648249151556101</v>
      </c>
      <c r="V133" s="36">
        <v>32.4617656112829</v>
      </c>
      <c r="W133" s="36">
        <v>161.278308673852</v>
      </c>
      <c r="X133" s="36">
        <v>34.173831630876897</v>
      </c>
      <c r="Y133" s="36">
        <v>325.65499385349301</v>
      </c>
      <c r="Z133" s="36">
        <v>66.699900177756206</v>
      </c>
      <c r="AA133" s="36">
        <v>7945.8184127868899</v>
      </c>
      <c r="AB133" s="36">
        <v>0.28805785687493801</v>
      </c>
      <c r="AC133" s="37">
        <f t="shared" ref="AC133:AC161" si="28">M133/0.237</f>
        <v>3.4931155130751061E-2</v>
      </c>
      <c r="AD133" s="36">
        <f t="shared" ref="AD133:AD161" si="29">N133/0.613</f>
        <v>50.866154293183037</v>
      </c>
      <c r="AE133" s="36">
        <f t="shared" ref="AE133:AE161" si="30">O133/0.0928</f>
        <v>2.5984561032588256</v>
      </c>
      <c r="AF133" s="36">
        <f t="shared" ref="AF133:AF161" si="31">P133/0.457</f>
        <v>9.3491671878980966</v>
      </c>
      <c r="AG133" s="36">
        <f t="shared" ref="AG133:AG161" si="32">Q133/0.148</f>
        <v>42.568073883718043</v>
      </c>
      <c r="AH133" s="36">
        <f t="shared" ref="AH133:AH161" si="33">R133/0.0563</f>
        <v>36.557297788450093</v>
      </c>
      <c r="AI133" s="36">
        <f t="shared" ref="AI133:AI161" si="34">S133/0.199</f>
        <v>136.34791618406985</v>
      </c>
      <c r="AJ133" s="36">
        <f t="shared" ref="AJ133:AJ161" si="35">T133/0.0361</f>
        <v>217.78483018118422</v>
      </c>
      <c r="AK133" s="36">
        <f t="shared" ref="AK133:AK161" si="36">U133/0.246</f>
        <v>360.35873638843947</v>
      </c>
      <c r="AL133" s="36">
        <f t="shared" ref="AL133:AL161" si="37">V133/0.0546</f>
        <v>594.53783170847794</v>
      </c>
      <c r="AM133" s="36">
        <f t="shared" ref="AM133:AM161" si="38">W133/0.16</f>
        <v>1007.9894292115749</v>
      </c>
      <c r="AN133" s="36">
        <f t="shared" ref="AN133:AN161" si="39">X133/0.0247</f>
        <v>1383.555936472749</v>
      </c>
      <c r="AO133" s="36">
        <f t="shared" ref="AO133:AO161" si="40">Y133/0.161</f>
        <v>2022.7018251769753</v>
      </c>
      <c r="AP133" s="38">
        <f t="shared" ref="AP133:AP161" si="41">Z133/0.0246</f>
        <v>2711.3780560063497</v>
      </c>
    </row>
    <row r="134" spans="1:42" x14ac:dyDescent="0.25">
      <c r="A134" s="14">
        <v>132</v>
      </c>
      <c r="B134" s="14" t="s">
        <v>484</v>
      </c>
      <c r="C134" s="14" t="s">
        <v>356</v>
      </c>
      <c r="D134" s="36">
        <v>631.61407695896901</v>
      </c>
      <c r="E134" s="36">
        <v>7.8132844164718396</v>
      </c>
      <c r="F134" s="36">
        <v>4.6615893530535901</v>
      </c>
      <c r="G134" s="36">
        <v>0.17037114942491499</v>
      </c>
      <c r="H134" s="36">
        <v>-0.59637481103549195</v>
      </c>
      <c r="I134" s="36">
        <v>0.27994015502166397</v>
      </c>
      <c r="J134" s="36">
        <v>818.95358856864698</v>
      </c>
      <c r="K134" s="36">
        <v>437144.316190632</v>
      </c>
      <c r="L134" s="36">
        <v>2.4163412515820899</v>
      </c>
      <c r="M134" s="36">
        <v>1.7360014539639E-2</v>
      </c>
      <c r="N134" s="36">
        <v>28.477847456177599</v>
      </c>
      <c r="O134" s="36">
        <v>0.20590464721169099</v>
      </c>
      <c r="P134" s="36">
        <v>3.24827319011216</v>
      </c>
      <c r="Q134" s="36">
        <v>5.2541525416888302</v>
      </c>
      <c r="R134" s="36">
        <v>1.4510613195350801</v>
      </c>
      <c r="S134" s="36">
        <v>22.643109690485002</v>
      </c>
      <c r="T134" s="36">
        <v>6.47516247295321</v>
      </c>
      <c r="U134" s="36">
        <v>71.969751375076896</v>
      </c>
      <c r="V134" s="36">
        <v>25.085509715553801</v>
      </c>
      <c r="W134" s="36">
        <v>128.12322420509699</v>
      </c>
      <c r="X134" s="36">
        <v>26.415969507923599</v>
      </c>
      <c r="Y134" s="36">
        <v>258.58676782800899</v>
      </c>
      <c r="Z134" s="36">
        <v>54.535448000837398</v>
      </c>
      <c r="AA134" s="36">
        <v>7344.2875267824102</v>
      </c>
      <c r="AB134" s="36">
        <v>0.31570596511785098</v>
      </c>
      <c r="AC134" s="37">
        <f t="shared" si="28"/>
        <v>7.3249006496367092E-2</v>
      </c>
      <c r="AD134" s="36">
        <f t="shared" si="29"/>
        <v>46.4565211356894</v>
      </c>
      <c r="AE134" s="36">
        <f t="shared" si="30"/>
        <v>2.2188000777121877</v>
      </c>
      <c r="AF134" s="36">
        <f t="shared" si="31"/>
        <v>7.1078187967443327</v>
      </c>
      <c r="AG134" s="36">
        <f t="shared" si="32"/>
        <v>35.50103068708669</v>
      </c>
      <c r="AH134" s="36">
        <f t="shared" si="33"/>
        <v>25.773735693340676</v>
      </c>
      <c r="AI134" s="36">
        <f t="shared" si="34"/>
        <v>113.78447080645729</v>
      </c>
      <c r="AJ134" s="36">
        <f t="shared" si="35"/>
        <v>179.36738152224959</v>
      </c>
      <c r="AK134" s="36">
        <f t="shared" si="36"/>
        <v>292.55996493933696</v>
      </c>
      <c r="AL134" s="36">
        <f t="shared" si="37"/>
        <v>459.44156988193771</v>
      </c>
      <c r="AM134" s="36">
        <f t="shared" si="38"/>
        <v>800.77015128185622</v>
      </c>
      <c r="AN134" s="36">
        <f t="shared" si="39"/>
        <v>1069.472449713506</v>
      </c>
      <c r="AO134" s="36">
        <f t="shared" si="40"/>
        <v>1606.1289927205528</v>
      </c>
      <c r="AP134" s="38">
        <f t="shared" si="41"/>
        <v>2216.8881301153415</v>
      </c>
    </row>
    <row r="135" spans="1:42" x14ac:dyDescent="0.25">
      <c r="A135" s="14">
        <v>133</v>
      </c>
      <c r="B135" s="14" t="s">
        <v>485</v>
      </c>
      <c r="C135" s="14" t="s">
        <v>356</v>
      </c>
      <c r="D135" s="36">
        <v>489.69992672450098</v>
      </c>
      <c r="E135" s="36">
        <v>61.473365175269798</v>
      </c>
      <c r="F135" s="36">
        <v>4.7489793083845697</v>
      </c>
      <c r="G135" s="36">
        <v>0.34166442347029102</v>
      </c>
      <c r="H135" s="36">
        <v>-1.1674186590996001</v>
      </c>
      <c r="I135" s="36">
        <v>0.32338145149434899</v>
      </c>
      <c r="J135" s="36">
        <v>990.35271361443301</v>
      </c>
      <c r="K135" s="36">
        <v>453294.11444963602</v>
      </c>
      <c r="L135" s="36">
        <v>2.4793911808013802</v>
      </c>
      <c r="M135" s="36">
        <v>2.0783554507461E-2</v>
      </c>
      <c r="N135" s="36">
        <v>31.932822012007499</v>
      </c>
      <c r="O135" s="36">
        <v>0.21405332717755299</v>
      </c>
      <c r="P135" s="36">
        <v>4.0403588842950597</v>
      </c>
      <c r="Q135" s="36">
        <v>6.85543192558481</v>
      </c>
      <c r="R135" s="36">
        <v>1.99943593617617</v>
      </c>
      <c r="S135" s="36">
        <v>26.805340680782201</v>
      </c>
      <c r="T135" s="36">
        <v>7.2584372810047801</v>
      </c>
      <c r="U135" s="36">
        <v>87.554116223200197</v>
      </c>
      <c r="V135" s="36">
        <v>31.881013568593598</v>
      </c>
      <c r="W135" s="36">
        <v>157.75169872760199</v>
      </c>
      <c r="X135" s="36">
        <v>32.463557749665803</v>
      </c>
      <c r="Y135" s="36">
        <v>321.16054988456801</v>
      </c>
      <c r="Z135" s="36">
        <v>64.180181515639802</v>
      </c>
      <c r="AA135" s="36">
        <v>8011.80167520331</v>
      </c>
      <c r="AB135" s="36">
        <v>0.35233849763730501</v>
      </c>
      <c r="AC135" s="37">
        <f t="shared" si="28"/>
        <v>8.7694322816291137E-2</v>
      </c>
      <c r="AD135" s="36">
        <f t="shared" si="29"/>
        <v>52.092694962491841</v>
      </c>
      <c r="AE135" s="36">
        <f t="shared" si="30"/>
        <v>2.3066091290684589</v>
      </c>
      <c r="AF135" s="36">
        <f t="shared" si="31"/>
        <v>8.8410478868600872</v>
      </c>
      <c r="AG135" s="36">
        <f t="shared" si="32"/>
        <v>46.320485983681152</v>
      </c>
      <c r="AH135" s="36">
        <f t="shared" si="33"/>
        <v>35.513959789985257</v>
      </c>
      <c r="AI135" s="36">
        <f t="shared" si="34"/>
        <v>134.70020442604121</v>
      </c>
      <c r="AJ135" s="36">
        <f t="shared" si="35"/>
        <v>201.0647446261712</v>
      </c>
      <c r="AK135" s="36">
        <f t="shared" si="36"/>
        <v>355.91104155772439</v>
      </c>
      <c r="AL135" s="36">
        <f t="shared" si="37"/>
        <v>583.90134741013912</v>
      </c>
      <c r="AM135" s="36">
        <f t="shared" si="38"/>
        <v>985.94811704751237</v>
      </c>
      <c r="AN135" s="36">
        <f t="shared" si="39"/>
        <v>1314.3140789338381</v>
      </c>
      <c r="AO135" s="36">
        <f t="shared" si="40"/>
        <v>1994.7860241277515</v>
      </c>
      <c r="AP135" s="38">
        <f t="shared" si="41"/>
        <v>2608.950468115439</v>
      </c>
    </row>
    <row r="136" spans="1:42" x14ac:dyDescent="0.25">
      <c r="A136" s="14">
        <v>134</v>
      </c>
      <c r="B136" s="14" t="s">
        <v>486</v>
      </c>
      <c r="C136" s="14" t="s">
        <v>356</v>
      </c>
      <c r="D136" s="36">
        <v>795.85394989434099</v>
      </c>
      <c r="E136" s="36">
        <v>49.694608100249503</v>
      </c>
      <c r="F136" s="36">
        <v>5.0937831546135302</v>
      </c>
      <c r="G136" s="36">
        <v>0.29795754127895702</v>
      </c>
      <c r="H136" s="36">
        <v>3.54235311273681</v>
      </c>
      <c r="I136" s="36">
        <v>0.21625136575689999</v>
      </c>
      <c r="J136" s="36">
        <v>646.67877343961698</v>
      </c>
      <c r="K136" s="36">
        <v>436043.27159247798</v>
      </c>
      <c r="L136" s="36">
        <v>2.7195556443625999</v>
      </c>
      <c r="M136" s="36">
        <v>1.6214068588848999E-2</v>
      </c>
      <c r="N136" s="36">
        <v>26.775718154745299</v>
      </c>
      <c r="O136" s="36">
        <v>9.3271760489077996E-2</v>
      </c>
      <c r="P136" s="36">
        <v>1.3121578454659999</v>
      </c>
      <c r="Q136" s="36">
        <v>2.72284739299102</v>
      </c>
      <c r="R136" s="36">
        <v>0.87291354665744603</v>
      </c>
      <c r="S136" s="36">
        <v>12.8407694480558</v>
      </c>
      <c r="T136" s="36">
        <v>3.8961520761182502</v>
      </c>
      <c r="U136" s="36">
        <v>49.7453454213179</v>
      </c>
      <c r="V136" s="36">
        <v>19.660335721107501</v>
      </c>
      <c r="W136" s="36">
        <v>104.88481921172399</v>
      </c>
      <c r="X136" s="36">
        <v>22.881643126585502</v>
      </c>
      <c r="Y136" s="36">
        <v>233.59925510610299</v>
      </c>
      <c r="Z136" s="36">
        <v>51.535114274067801</v>
      </c>
      <c r="AA136" s="36">
        <v>7988.1668853792498</v>
      </c>
      <c r="AB136" s="36">
        <v>0.43397614555337899</v>
      </c>
      <c r="AC136" s="37">
        <f t="shared" si="28"/>
        <v>6.8413791514130795E-2</v>
      </c>
      <c r="AD136" s="36">
        <f t="shared" si="29"/>
        <v>43.679801231232133</v>
      </c>
      <c r="AE136" s="36">
        <f t="shared" si="30"/>
        <v>1.0050836259598923</v>
      </c>
      <c r="AF136" s="36">
        <f t="shared" si="31"/>
        <v>2.8712425502538288</v>
      </c>
      <c r="AG136" s="36">
        <f t="shared" si="32"/>
        <v>18.397617520209597</v>
      </c>
      <c r="AH136" s="36">
        <f t="shared" si="33"/>
        <v>15.504681112920888</v>
      </c>
      <c r="AI136" s="36">
        <f t="shared" si="34"/>
        <v>64.526479638471358</v>
      </c>
      <c r="AJ136" s="36">
        <f t="shared" si="35"/>
        <v>107.92665030798477</v>
      </c>
      <c r="AK136" s="36">
        <f t="shared" si="36"/>
        <v>202.21685130617033</v>
      </c>
      <c r="AL136" s="36">
        <f t="shared" si="37"/>
        <v>360.07940881149267</v>
      </c>
      <c r="AM136" s="36">
        <f t="shared" si="38"/>
        <v>655.53012007327493</v>
      </c>
      <c r="AN136" s="36">
        <f t="shared" si="39"/>
        <v>926.38231281722676</v>
      </c>
      <c r="AO136" s="36">
        <f t="shared" si="40"/>
        <v>1450.9270503484656</v>
      </c>
      <c r="AP136" s="38">
        <f t="shared" si="41"/>
        <v>2094.9233444743008</v>
      </c>
    </row>
    <row r="137" spans="1:42" x14ac:dyDescent="0.25">
      <c r="A137" s="14">
        <v>135</v>
      </c>
      <c r="B137" s="14" t="s">
        <v>487</v>
      </c>
      <c r="C137" s="14" t="s">
        <v>356</v>
      </c>
      <c r="D137" s="36">
        <v>628.0952483364</v>
      </c>
      <c r="E137" s="36">
        <v>14.1241206778838</v>
      </c>
      <c r="F137" s="36">
        <v>3.48619971766347</v>
      </c>
      <c r="G137" s="36">
        <v>7.0754652189907993E-2</v>
      </c>
      <c r="H137" s="36">
        <v>0.11822596053809201</v>
      </c>
      <c r="I137" s="36">
        <v>0.23493375863516899</v>
      </c>
      <c r="J137" s="36">
        <v>769.06335001974696</v>
      </c>
      <c r="K137" s="36">
        <v>441889.13166574802</v>
      </c>
      <c r="L137" s="36">
        <v>2.2758596820363</v>
      </c>
      <c r="M137" s="36">
        <v>9.3044447000510001E-3</v>
      </c>
      <c r="N137" s="36">
        <v>22.932513889833398</v>
      </c>
      <c r="O137" s="36">
        <v>0.122693194580366</v>
      </c>
      <c r="P137" s="36">
        <v>2.1584176011599898</v>
      </c>
      <c r="Q137" s="36">
        <v>3.9225747023482298</v>
      </c>
      <c r="R137" s="36">
        <v>1.1224433768550399</v>
      </c>
      <c r="S137" s="36">
        <v>18.8582903354881</v>
      </c>
      <c r="T137" s="36">
        <v>5.4650357477093303</v>
      </c>
      <c r="U137" s="36">
        <v>65.366070615395699</v>
      </c>
      <c r="V137" s="36">
        <v>24.2170394361261</v>
      </c>
      <c r="W137" s="36">
        <v>119.56007689854501</v>
      </c>
      <c r="X137" s="36">
        <v>24.713376495207001</v>
      </c>
      <c r="Y137" s="36">
        <v>246.83306642899899</v>
      </c>
      <c r="Z137" s="36">
        <v>53.0199946684655</v>
      </c>
      <c r="AA137" s="36">
        <v>8300.5869026531109</v>
      </c>
      <c r="AB137" s="36">
        <v>0.24193032645526999</v>
      </c>
      <c r="AC137" s="37">
        <f t="shared" si="28"/>
        <v>3.9259260337767936E-2</v>
      </c>
      <c r="AD137" s="36">
        <f t="shared" si="29"/>
        <v>37.410299983415008</v>
      </c>
      <c r="AE137" s="36">
        <f t="shared" si="30"/>
        <v>1.3221249415987717</v>
      </c>
      <c r="AF137" s="36">
        <f t="shared" si="31"/>
        <v>4.7230144445514002</v>
      </c>
      <c r="AG137" s="36">
        <f t="shared" si="32"/>
        <v>26.503883123974529</v>
      </c>
      <c r="AH137" s="36">
        <f t="shared" si="33"/>
        <v>19.936827297602839</v>
      </c>
      <c r="AI137" s="36">
        <f t="shared" si="34"/>
        <v>94.765278067779391</v>
      </c>
      <c r="AJ137" s="36">
        <f t="shared" si="35"/>
        <v>151.38603179250222</v>
      </c>
      <c r="AK137" s="36">
        <f t="shared" si="36"/>
        <v>265.7157342089256</v>
      </c>
      <c r="AL137" s="36">
        <f t="shared" si="37"/>
        <v>443.5355208081703</v>
      </c>
      <c r="AM137" s="36">
        <f t="shared" si="38"/>
        <v>747.25048061590633</v>
      </c>
      <c r="AN137" s="36">
        <f t="shared" si="39"/>
        <v>1000.5415585104049</v>
      </c>
      <c r="AO137" s="36">
        <f t="shared" si="40"/>
        <v>1533.1246362049626</v>
      </c>
      <c r="AP137" s="38">
        <f t="shared" si="41"/>
        <v>2155.2843361164837</v>
      </c>
    </row>
    <row r="138" spans="1:42" x14ac:dyDescent="0.25">
      <c r="A138" s="14">
        <v>136</v>
      </c>
      <c r="B138" s="14" t="s">
        <v>488</v>
      </c>
      <c r="C138" s="14" t="s">
        <v>356</v>
      </c>
      <c r="D138" s="36">
        <v>469.86223620085502</v>
      </c>
      <c r="E138" s="36">
        <v>15.6117243411224</v>
      </c>
      <c r="F138" s="36">
        <v>4.5912219998152199</v>
      </c>
      <c r="G138" s="36">
        <v>0.41760927453300101</v>
      </c>
      <c r="H138" s="36">
        <v>-1.04384153786622</v>
      </c>
      <c r="I138" s="36">
        <v>0.31106235166760798</v>
      </c>
      <c r="J138" s="36">
        <v>934.86678730729602</v>
      </c>
      <c r="K138" s="36">
        <v>419763.759958332</v>
      </c>
      <c r="L138" s="36">
        <v>2.04379887219392</v>
      </c>
      <c r="M138" s="36">
        <v>2.703748804159E-3</v>
      </c>
      <c r="N138" s="36">
        <v>32.025305627929697</v>
      </c>
      <c r="O138" s="36">
        <v>0.14069810160620499</v>
      </c>
      <c r="P138" s="36">
        <v>3.0971153829473899</v>
      </c>
      <c r="Q138" s="36">
        <v>6.0250981834430899</v>
      </c>
      <c r="R138" s="36">
        <v>1.5872056190400501</v>
      </c>
      <c r="S138" s="36">
        <v>25.651220508762801</v>
      </c>
      <c r="T138" s="36">
        <v>7.35144635068675</v>
      </c>
      <c r="U138" s="36">
        <v>81.710017169860507</v>
      </c>
      <c r="V138" s="36">
        <v>29.824326817960099</v>
      </c>
      <c r="W138" s="36">
        <v>149.88240158212199</v>
      </c>
      <c r="X138" s="36">
        <v>30.898118924690401</v>
      </c>
      <c r="Y138" s="36">
        <v>298.05514331712902</v>
      </c>
      <c r="Z138" s="36">
        <v>63.372119391107503</v>
      </c>
      <c r="AA138" s="36">
        <v>8230.66018194756</v>
      </c>
      <c r="AB138" s="36">
        <v>0.33169078731875401</v>
      </c>
      <c r="AC138" s="37">
        <f t="shared" si="28"/>
        <v>1.1408222802358651E-2</v>
      </c>
      <c r="AD138" s="36">
        <f t="shared" si="29"/>
        <v>52.24356546154926</v>
      </c>
      <c r="AE138" s="36">
        <f t="shared" si="30"/>
        <v>1.5161433362737609</v>
      </c>
      <c r="AF138" s="36">
        <f t="shared" si="31"/>
        <v>6.7770577307382709</v>
      </c>
      <c r="AG138" s="36">
        <f t="shared" si="32"/>
        <v>40.710122861101958</v>
      </c>
      <c r="AH138" s="36">
        <f t="shared" si="33"/>
        <v>28.191929290231794</v>
      </c>
      <c r="AI138" s="36">
        <f t="shared" si="34"/>
        <v>128.90060557167237</v>
      </c>
      <c r="AJ138" s="36">
        <f t="shared" si="35"/>
        <v>203.64117314921745</v>
      </c>
      <c r="AK138" s="36">
        <f t="shared" si="36"/>
        <v>332.1545413408964</v>
      </c>
      <c r="AL138" s="36">
        <f t="shared" si="37"/>
        <v>546.23309190403108</v>
      </c>
      <c r="AM138" s="36">
        <f t="shared" si="38"/>
        <v>936.7650098882624</v>
      </c>
      <c r="AN138" s="36">
        <f t="shared" si="39"/>
        <v>1250.9359888538625</v>
      </c>
      <c r="AO138" s="36">
        <f t="shared" si="40"/>
        <v>1851.2741820939691</v>
      </c>
      <c r="AP138" s="38">
        <f t="shared" si="41"/>
        <v>2576.1024142726628</v>
      </c>
    </row>
    <row r="139" spans="1:42" x14ac:dyDescent="0.25">
      <c r="A139" s="14">
        <v>137</v>
      </c>
      <c r="B139" s="14" t="s">
        <v>489</v>
      </c>
      <c r="C139" s="14" t="s">
        <v>356</v>
      </c>
      <c r="D139" s="36">
        <v>460.34090680844298</v>
      </c>
      <c r="E139" s="36">
        <v>52.966166083773899</v>
      </c>
      <c r="F139" s="36">
        <v>4.3236207004763498</v>
      </c>
      <c r="G139" s="36">
        <v>0.15741032517710399</v>
      </c>
      <c r="H139" s="36">
        <v>-3.0526376531794299</v>
      </c>
      <c r="I139" s="36">
        <v>0.25737668873969799</v>
      </c>
      <c r="J139" s="36">
        <v>685.88431782161604</v>
      </c>
      <c r="K139" s="36">
        <v>439023.99193333799</v>
      </c>
      <c r="L139" s="36">
        <v>2.4453046873350401</v>
      </c>
      <c r="M139" s="36">
        <v>1.0119186388033E-2</v>
      </c>
      <c r="N139" s="36">
        <v>26.9107730237018</v>
      </c>
      <c r="O139" s="36">
        <v>9.3832806639903996E-2</v>
      </c>
      <c r="P139" s="36">
        <v>1.80791454894846</v>
      </c>
      <c r="Q139" s="36">
        <v>3.4170331175094599</v>
      </c>
      <c r="R139" s="36">
        <v>1.17736104650104</v>
      </c>
      <c r="S139" s="36">
        <v>16.0555192066488</v>
      </c>
      <c r="T139" s="36">
        <v>4.6044171001883196</v>
      </c>
      <c r="U139" s="36">
        <v>53.6388286472109</v>
      </c>
      <c r="V139" s="36">
        <v>20.933994502596299</v>
      </c>
      <c r="W139" s="36">
        <v>110.58061689428</v>
      </c>
      <c r="X139" s="36">
        <v>23.246785774190101</v>
      </c>
      <c r="Y139" s="36">
        <v>230.70607847925501</v>
      </c>
      <c r="Z139" s="36">
        <v>50.764652817504199</v>
      </c>
      <c r="AA139" s="36">
        <v>8052.9822359612599</v>
      </c>
      <c r="AB139" s="36">
        <v>0.38339593891614998</v>
      </c>
      <c r="AC139" s="37">
        <f t="shared" si="28"/>
        <v>4.26969889790422E-2</v>
      </c>
      <c r="AD139" s="36">
        <f t="shared" si="29"/>
        <v>43.900119125125286</v>
      </c>
      <c r="AE139" s="36">
        <f t="shared" si="30"/>
        <v>1.0111293818955172</v>
      </c>
      <c r="AF139" s="36">
        <f t="shared" si="31"/>
        <v>3.9560493412438951</v>
      </c>
      <c r="AG139" s="36">
        <f t="shared" si="32"/>
        <v>23.088061604793648</v>
      </c>
      <c r="AH139" s="36">
        <f t="shared" si="33"/>
        <v>20.912274360586856</v>
      </c>
      <c r="AI139" s="36">
        <f t="shared" si="34"/>
        <v>80.681001038436179</v>
      </c>
      <c r="AJ139" s="36">
        <f t="shared" si="35"/>
        <v>127.54618006061827</v>
      </c>
      <c r="AK139" s="36">
        <f t="shared" si="36"/>
        <v>218.04401889110122</v>
      </c>
      <c r="AL139" s="36">
        <f t="shared" si="37"/>
        <v>383.40649272154394</v>
      </c>
      <c r="AM139" s="36">
        <f t="shared" si="38"/>
        <v>691.12885558924995</v>
      </c>
      <c r="AN139" s="36">
        <f t="shared" si="39"/>
        <v>941.16541595911337</v>
      </c>
      <c r="AO139" s="36">
        <f t="shared" si="40"/>
        <v>1432.9570091879193</v>
      </c>
      <c r="AP139" s="38">
        <f t="shared" si="41"/>
        <v>2063.6037730692765</v>
      </c>
    </row>
    <row r="140" spans="1:42" x14ac:dyDescent="0.25">
      <c r="A140" s="14">
        <v>138</v>
      </c>
      <c r="B140" s="14" t="s">
        <v>490</v>
      </c>
      <c r="C140" s="14" t="s">
        <v>356</v>
      </c>
      <c r="D140" s="36">
        <v>468.01417511155</v>
      </c>
      <c r="E140" s="36">
        <v>30.875894014544802</v>
      </c>
      <c r="F140" s="36">
        <v>3.34787830025205</v>
      </c>
      <c r="G140" s="36">
        <v>0.233946376377864</v>
      </c>
      <c r="H140" s="36">
        <v>3.2236212552359098</v>
      </c>
      <c r="I140" s="36">
        <v>0.20950339541031299</v>
      </c>
      <c r="J140" s="36">
        <v>595.15397888233895</v>
      </c>
      <c r="K140" s="36">
        <v>439807.34429437498</v>
      </c>
      <c r="L140" s="36">
        <v>2.9378137483059299</v>
      </c>
      <c r="M140" s="36">
        <v>9.412441667559E-3</v>
      </c>
      <c r="N140" s="36">
        <v>27.661222141582201</v>
      </c>
      <c r="O140" s="36">
        <v>4.2689372978526E-2</v>
      </c>
      <c r="P140" s="36">
        <v>0.85429390767396995</v>
      </c>
      <c r="Q140" s="36">
        <v>1.8553456650981499</v>
      </c>
      <c r="R140" s="36">
        <v>0.60718973719077995</v>
      </c>
      <c r="S140" s="36">
        <v>10.5823347606435</v>
      </c>
      <c r="T140" s="36">
        <v>3.2505777348373002</v>
      </c>
      <c r="U140" s="36">
        <v>43.993603901483901</v>
      </c>
      <c r="V140" s="36">
        <v>17.541951621675501</v>
      </c>
      <c r="W140" s="36">
        <v>96.185708690638904</v>
      </c>
      <c r="X140" s="36">
        <v>21.3989653320528</v>
      </c>
      <c r="Y140" s="36">
        <v>222.44134798413</v>
      </c>
      <c r="Z140" s="36">
        <v>50.161497535642297</v>
      </c>
      <c r="AA140" s="36">
        <v>8366.9573135759401</v>
      </c>
      <c r="AB140" s="36">
        <v>0.527246145007364</v>
      </c>
      <c r="AC140" s="37">
        <f t="shared" si="28"/>
        <v>3.9714943744974689E-2</v>
      </c>
      <c r="AD140" s="36">
        <f t="shared" si="29"/>
        <v>45.124342808453832</v>
      </c>
      <c r="AE140" s="36">
        <f t="shared" si="30"/>
        <v>0.46001479502721987</v>
      </c>
      <c r="AF140" s="36">
        <f t="shared" si="31"/>
        <v>1.8693520955666738</v>
      </c>
      <c r="AG140" s="36">
        <f t="shared" si="32"/>
        <v>12.536119358771284</v>
      </c>
      <c r="AH140" s="36">
        <f t="shared" si="33"/>
        <v>10.784897641044049</v>
      </c>
      <c r="AI140" s="36">
        <f t="shared" si="34"/>
        <v>53.177561611273866</v>
      </c>
      <c r="AJ140" s="36">
        <f t="shared" si="35"/>
        <v>90.043704566130202</v>
      </c>
      <c r="AK140" s="36">
        <f t="shared" si="36"/>
        <v>178.83578821741423</v>
      </c>
      <c r="AL140" s="36">
        <f t="shared" si="37"/>
        <v>321.28116523215203</v>
      </c>
      <c r="AM140" s="36">
        <f t="shared" si="38"/>
        <v>601.16067931649309</v>
      </c>
      <c r="AN140" s="36">
        <f t="shared" si="39"/>
        <v>866.3548717430283</v>
      </c>
      <c r="AO140" s="36">
        <f t="shared" si="40"/>
        <v>1381.6232794045341</v>
      </c>
      <c r="AP140" s="38">
        <f t="shared" si="41"/>
        <v>2039.0852656765162</v>
      </c>
    </row>
    <row r="141" spans="1:42" x14ac:dyDescent="0.25">
      <c r="A141" s="14">
        <v>139</v>
      </c>
      <c r="B141" s="14" t="s">
        <v>491</v>
      </c>
      <c r="C141" s="14" t="s">
        <v>356</v>
      </c>
      <c r="D141" s="36">
        <v>442.51306775185401</v>
      </c>
      <c r="E141" s="36">
        <v>46.9701793332408</v>
      </c>
      <c r="F141" s="36">
        <v>4.4981741822359904</v>
      </c>
      <c r="G141" s="36">
        <v>0.24241060958535199</v>
      </c>
      <c r="H141" s="36">
        <v>7.2482549023951703</v>
      </c>
      <c r="I141" s="36">
        <v>0.30649336538022998</v>
      </c>
      <c r="J141" s="36">
        <v>934.30094246808005</v>
      </c>
      <c r="K141" s="36">
        <v>435146.32810956001</v>
      </c>
      <c r="L141" s="36">
        <v>2.0538742249825801</v>
      </c>
      <c r="M141" s="36">
        <v>0.107891356289256</v>
      </c>
      <c r="N141" s="36">
        <v>31.510867003623201</v>
      </c>
      <c r="O141" s="36">
        <v>0.184142845743067</v>
      </c>
      <c r="P141" s="36">
        <v>3.46430022002717</v>
      </c>
      <c r="Q141" s="36">
        <v>5.88560435940422</v>
      </c>
      <c r="R141" s="36">
        <v>1.89489003821638</v>
      </c>
      <c r="S141" s="36">
        <v>25.467494558861201</v>
      </c>
      <c r="T141" s="36">
        <v>7.4204585335304101</v>
      </c>
      <c r="U141" s="36">
        <v>81.446176463841397</v>
      </c>
      <c r="V141" s="36">
        <v>29.582531703338802</v>
      </c>
      <c r="W141" s="36">
        <v>145.99774771925999</v>
      </c>
      <c r="X141" s="36">
        <v>30.654070025045499</v>
      </c>
      <c r="Y141" s="36">
        <v>292.10080763709198</v>
      </c>
      <c r="Z141" s="36">
        <v>58.8544422857955</v>
      </c>
      <c r="AA141" s="36">
        <v>8274.0052649468707</v>
      </c>
      <c r="AB141" s="36">
        <v>0.312971548039784</v>
      </c>
      <c r="AC141" s="37">
        <f t="shared" si="28"/>
        <v>0.45523779025002536</v>
      </c>
      <c r="AD141" s="36">
        <f t="shared" si="29"/>
        <v>51.404350740005221</v>
      </c>
      <c r="AE141" s="36">
        <f t="shared" si="30"/>
        <v>1.9842979067140842</v>
      </c>
      <c r="AF141" s="36">
        <f t="shared" si="31"/>
        <v>7.580525645573676</v>
      </c>
      <c r="AG141" s="36">
        <f t="shared" si="32"/>
        <v>39.767597023001485</v>
      </c>
      <c r="AH141" s="36">
        <f t="shared" si="33"/>
        <v>33.657016664589342</v>
      </c>
      <c r="AI141" s="36">
        <f t="shared" si="34"/>
        <v>127.97735959226733</v>
      </c>
      <c r="AJ141" s="36">
        <f t="shared" si="35"/>
        <v>205.55286796483131</v>
      </c>
      <c r="AK141" s="36">
        <f t="shared" si="36"/>
        <v>331.08201814569674</v>
      </c>
      <c r="AL141" s="36">
        <f t="shared" si="37"/>
        <v>541.80460995126009</v>
      </c>
      <c r="AM141" s="36">
        <f t="shared" si="38"/>
        <v>912.48592324537492</v>
      </c>
      <c r="AN141" s="36">
        <f t="shared" si="39"/>
        <v>1241.0554666010323</v>
      </c>
      <c r="AO141" s="36">
        <f t="shared" si="40"/>
        <v>1814.2907306651675</v>
      </c>
      <c r="AP141" s="38">
        <f t="shared" si="41"/>
        <v>2392.4570034876219</v>
      </c>
    </row>
    <row r="142" spans="1:42" x14ac:dyDescent="0.25">
      <c r="A142" s="14">
        <v>140</v>
      </c>
      <c r="B142" s="14" t="s">
        <v>492</v>
      </c>
      <c r="C142" s="14" t="s">
        <v>356</v>
      </c>
      <c r="D142" s="36">
        <v>333.76658227439799</v>
      </c>
      <c r="E142" s="36">
        <v>31.6142476110515</v>
      </c>
      <c r="F142" s="36">
        <v>4.3521597848568199</v>
      </c>
      <c r="G142" s="36">
        <v>0.23347692894518601</v>
      </c>
      <c r="H142" s="36">
        <v>2.7052084311690701</v>
      </c>
      <c r="I142" s="36">
        <v>0.27065419581815597</v>
      </c>
      <c r="J142" s="36">
        <v>857.06673012346403</v>
      </c>
      <c r="K142" s="36">
        <v>423085.45409524802</v>
      </c>
      <c r="L142" s="36">
        <v>1.97560319718517</v>
      </c>
      <c r="M142" s="36">
        <v>4.0426210398027997E-2</v>
      </c>
      <c r="N142" s="36">
        <v>29.2327774846853</v>
      </c>
      <c r="O142" s="36">
        <v>0.157170962557002</v>
      </c>
      <c r="P142" s="36">
        <v>2.8329781534138898</v>
      </c>
      <c r="Q142" s="36">
        <v>4.8233033479923098</v>
      </c>
      <c r="R142" s="36">
        <v>1.66053570138045</v>
      </c>
      <c r="S142" s="36">
        <v>22.242237139676199</v>
      </c>
      <c r="T142" s="36">
        <v>6.2416141138340597</v>
      </c>
      <c r="U142" s="36">
        <v>73.706239406956399</v>
      </c>
      <c r="V142" s="36">
        <v>26.493381095565798</v>
      </c>
      <c r="W142" s="36">
        <v>134.384977590749</v>
      </c>
      <c r="X142" s="36">
        <v>27.5788311805177</v>
      </c>
      <c r="Y142" s="36">
        <v>271.41923672967602</v>
      </c>
      <c r="Z142" s="36">
        <v>56.594846790102501</v>
      </c>
      <c r="AA142" s="36">
        <v>8413.8079485337403</v>
      </c>
      <c r="AB142" s="36">
        <v>0.30045459897999999</v>
      </c>
      <c r="AC142" s="37">
        <f t="shared" si="28"/>
        <v>0.17057472741783966</v>
      </c>
      <c r="AD142" s="36">
        <f t="shared" si="29"/>
        <v>47.688054624282707</v>
      </c>
      <c r="AE142" s="36">
        <f t="shared" si="30"/>
        <v>1.6936526137607975</v>
      </c>
      <c r="AF142" s="36">
        <f t="shared" si="31"/>
        <v>6.1990769221310495</v>
      </c>
      <c r="AG142" s="36">
        <f t="shared" si="32"/>
        <v>32.589887486434527</v>
      </c>
      <c r="AH142" s="36">
        <f t="shared" si="33"/>
        <v>29.494417431269092</v>
      </c>
      <c r="AI142" s="36">
        <f t="shared" si="34"/>
        <v>111.77003587776984</v>
      </c>
      <c r="AJ142" s="36">
        <f t="shared" si="35"/>
        <v>172.89789789014017</v>
      </c>
      <c r="AK142" s="36">
        <f t="shared" si="36"/>
        <v>299.61885937787156</v>
      </c>
      <c r="AL142" s="36">
        <f t="shared" si="37"/>
        <v>485.22675999204756</v>
      </c>
      <c r="AM142" s="36">
        <f t="shared" si="38"/>
        <v>839.90610994218127</v>
      </c>
      <c r="AN142" s="36">
        <f t="shared" si="39"/>
        <v>1116.5518696565871</v>
      </c>
      <c r="AO142" s="36">
        <f t="shared" si="40"/>
        <v>1685.8337685073045</v>
      </c>
      <c r="AP142" s="38">
        <f t="shared" si="41"/>
        <v>2300.6035280529472</v>
      </c>
    </row>
    <row r="143" spans="1:42" x14ac:dyDescent="0.25">
      <c r="A143" s="14">
        <v>141</v>
      </c>
      <c r="B143" s="14" t="s">
        <v>493</v>
      </c>
      <c r="C143" s="14" t="s">
        <v>356</v>
      </c>
      <c r="D143" s="36">
        <v>456.44871897224903</v>
      </c>
      <c r="E143" s="36">
        <v>38.494480330056703</v>
      </c>
      <c r="F143" s="36">
        <v>2.9139545729488701</v>
      </c>
      <c r="G143" s="36">
        <v>6.2907195953128006E-2</v>
      </c>
      <c r="H143" s="36">
        <v>-0.57190149424261505</v>
      </c>
      <c r="I143" s="36">
        <v>0.28058616257177998</v>
      </c>
      <c r="J143" s="36">
        <v>697.01682104203599</v>
      </c>
      <c r="K143" s="36">
        <v>440358.578766016</v>
      </c>
      <c r="L143" s="36">
        <v>2.40582641440843</v>
      </c>
      <c r="M143" s="36">
        <v>1.1114888900952E-2</v>
      </c>
      <c r="N143" s="36">
        <v>25.425157283851199</v>
      </c>
      <c r="O143" s="36">
        <v>0.116147329846347</v>
      </c>
      <c r="P143" s="36">
        <v>2.1597897907510202</v>
      </c>
      <c r="Q143" s="36">
        <v>3.7722099330188601</v>
      </c>
      <c r="R143" s="36">
        <v>1.0218316576239901</v>
      </c>
      <c r="S143" s="36">
        <v>17.809586345852299</v>
      </c>
      <c r="T143" s="36">
        <v>4.6945834158816702</v>
      </c>
      <c r="U143" s="36">
        <v>57.330472980542503</v>
      </c>
      <c r="V143" s="36">
        <v>21.3982006445945</v>
      </c>
      <c r="W143" s="36">
        <v>106.018373504043</v>
      </c>
      <c r="X143" s="36">
        <v>22.367020306918999</v>
      </c>
      <c r="Y143" s="36">
        <v>215.90372658086699</v>
      </c>
      <c r="Z143" s="36">
        <v>46.562774097548001</v>
      </c>
      <c r="AA143" s="36">
        <v>7663.9750267564204</v>
      </c>
      <c r="AB143" s="36">
        <v>0.24906424039458</v>
      </c>
      <c r="AC143" s="37">
        <f t="shared" si="28"/>
        <v>4.6898265404860764E-2</v>
      </c>
      <c r="AD143" s="36">
        <f t="shared" si="29"/>
        <v>41.476602420638173</v>
      </c>
      <c r="AE143" s="36">
        <f t="shared" si="30"/>
        <v>1.2515876061028772</v>
      </c>
      <c r="AF143" s="36">
        <f t="shared" si="31"/>
        <v>4.7260170475952297</v>
      </c>
      <c r="AG143" s="36">
        <f t="shared" si="32"/>
        <v>25.487904952830139</v>
      </c>
      <c r="AH143" s="36">
        <f t="shared" si="33"/>
        <v>18.149763012859502</v>
      </c>
      <c r="AI143" s="36">
        <f t="shared" si="34"/>
        <v>89.495408773127124</v>
      </c>
      <c r="AJ143" s="36">
        <f t="shared" si="35"/>
        <v>130.04386193578034</v>
      </c>
      <c r="AK143" s="36">
        <f t="shared" si="36"/>
        <v>233.05070317293701</v>
      </c>
      <c r="AL143" s="36">
        <f t="shared" si="37"/>
        <v>391.90843671418497</v>
      </c>
      <c r="AM143" s="36">
        <f t="shared" si="38"/>
        <v>662.61483440026871</v>
      </c>
      <c r="AN143" s="36">
        <f t="shared" si="39"/>
        <v>905.54738084692303</v>
      </c>
      <c r="AO143" s="36">
        <f t="shared" si="40"/>
        <v>1341.0169352848882</v>
      </c>
      <c r="AP143" s="38">
        <f t="shared" si="41"/>
        <v>1892.7956950222765</v>
      </c>
    </row>
    <row r="144" spans="1:42" x14ac:dyDescent="0.25">
      <c r="A144" s="14">
        <v>142</v>
      </c>
      <c r="B144" s="14" t="s">
        <v>494</v>
      </c>
      <c r="C144" s="14" t="s">
        <v>356</v>
      </c>
      <c r="D144" s="36">
        <v>594.478748975337</v>
      </c>
      <c r="E144" s="36">
        <v>94.266877567921298</v>
      </c>
      <c r="F144" s="36">
        <v>2.0347299722864198</v>
      </c>
      <c r="G144" s="36">
        <v>6.2625883881854E-2</v>
      </c>
      <c r="H144" s="36">
        <v>-4.2687055952556499</v>
      </c>
      <c r="I144" s="36">
        <v>0.203275384609724</v>
      </c>
      <c r="J144" s="36">
        <v>526.33892842818796</v>
      </c>
      <c r="K144" s="36">
        <v>443349.98894047498</v>
      </c>
      <c r="L144" s="36">
        <v>2.42208938859843</v>
      </c>
      <c r="M144" s="36">
        <v>4.3111465033235E-2</v>
      </c>
      <c r="N144" s="36">
        <v>24.0374524827287</v>
      </c>
      <c r="O144" s="36">
        <v>4.7422314237742999E-2</v>
      </c>
      <c r="P144" s="36">
        <v>1.0630130556834401</v>
      </c>
      <c r="Q144" s="36">
        <v>1.80274065641324</v>
      </c>
      <c r="R144" s="36">
        <v>0.54175423664359401</v>
      </c>
      <c r="S144" s="36">
        <v>11.2155978327312</v>
      </c>
      <c r="T144" s="36">
        <v>3.5302712329308701</v>
      </c>
      <c r="U144" s="36">
        <v>43.2925736545577</v>
      </c>
      <c r="V144" s="36">
        <v>17.003161285430402</v>
      </c>
      <c r="W144" s="36">
        <v>91.737643593716896</v>
      </c>
      <c r="X144" s="36">
        <v>18.4439182971789</v>
      </c>
      <c r="Y144" s="36">
        <v>197.85034342611399</v>
      </c>
      <c r="Z144" s="36">
        <v>42.260865107182298</v>
      </c>
      <c r="AA144" s="36">
        <v>9336.7037184696201</v>
      </c>
      <c r="AB144" s="36">
        <v>0.25841480559382402</v>
      </c>
      <c r="AC144" s="37">
        <f t="shared" si="28"/>
        <v>0.18190491575204643</v>
      </c>
      <c r="AD144" s="36">
        <f t="shared" si="29"/>
        <v>39.21280992288532</v>
      </c>
      <c r="AE144" s="36">
        <f t="shared" si="30"/>
        <v>0.5110163172170582</v>
      </c>
      <c r="AF144" s="36">
        <f t="shared" si="31"/>
        <v>2.3260679555436323</v>
      </c>
      <c r="AG144" s="36">
        <f t="shared" si="32"/>
        <v>12.180680110900271</v>
      </c>
      <c r="AH144" s="36">
        <f t="shared" si="33"/>
        <v>9.6226329776837289</v>
      </c>
      <c r="AI144" s="36">
        <f t="shared" si="34"/>
        <v>56.359788104176886</v>
      </c>
      <c r="AJ144" s="36">
        <f t="shared" si="35"/>
        <v>97.791446895591974</v>
      </c>
      <c r="AK144" s="36">
        <f t="shared" si="36"/>
        <v>175.98607176649472</v>
      </c>
      <c r="AL144" s="36">
        <f t="shared" si="37"/>
        <v>311.41321035586816</v>
      </c>
      <c r="AM144" s="36">
        <f t="shared" si="38"/>
        <v>573.36027246073058</v>
      </c>
      <c r="AN144" s="36">
        <f t="shared" si="39"/>
        <v>746.71733996675709</v>
      </c>
      <c r="AO144" s="36">
        <f t="shared" si="40"/>
        <v>1228.884120659093</v>
      </c>
      <c r="AP144" s="38">
        <f t="shared" si="41"/>
        <v>1717.9213458204185</v>
      </c>
    </row>
    <row r="145" spans="1:42" x14ac:dyDescent="0.25">
      <c r="A145" s="14">
        <v>143</v>
      </c>
      <c r="B145" s="14" t="s">
        <v>495</v>
      </c>
      <c r="C145" s="14" t="s">
        <v>356</v>
      </c>
      <c r="D145" s="36">
        <v>399.638994766358</v>
      </c>
      <c r="E145" s="36">
        <v>27.2289729989275</v>
      </c>
      <c r="F145" s="36">
        <v>5.32532878212601</v>
      </c>
      <c r="G145" s="36">
        <v>0.30788192760495903</v>
      </c>
      <c r="H145" s="36">
        <v>6.2633398055666696</v>
      </c>
      <c r="I145" s="36">
        <v>0.36670557303407703</v>
      </c>
      <c r="J145" s="36">
        <v>910.83421088556997</v>
      </c>
      <c r="K145" s="36">
        <v>426334.86203524098</v>
      </c>
      <c r="L145" s="36">
        <v>2.1955582156087798</v>
      </c>
      <c r="M145" s="36">
        <v>9.6243595058754003E-2</v>
      </c>
      <c r="N145" s="36">
        <v>31.988286828287301</v>
      </c>
      <c r="O145" s="36">
        <v>0.18148445462527199</v>
      </c>
      <c r="P145" s="36">
        <v>3.1849049196470798</v>
      </c>
      <c r="Q145" s="36">
        <v>5.8326182548932097</v>
      </c>
      <c r="R145" s="36">
        <v>1.7226365834061199</v>
      </c>
      <c r="S145" s="36">
        <v>23.6257901800914</v>
      </c>
      <c r="T145" s="36">
        <v>6.4027786295241498</v>
      </c>
      <c r="U145" s="36">
        <v>75.367311203081201</v>
      </c>
      <c r="V145" s="36">
        <v>28.117097974996302</v>
      </c>
      <c r="W145" s="36">
        <v>140.21828123747301</v>
      </c>
      <c r="X145" s="36">
        <v>29.3881329169525</v>
      </c>
      <c r="Y145" s="36">
        <v>279.465017333091</v>
      </c>
      <c r="Z145" s="36">
        <v>58.502391817478198</v>
      </c>
      <c r="AA145" s="36">
        <v>8129.6756649838198</v>
      </c>
      <c r="AB145" s="36">
        <v>0.34306824800670199</v>
      </c>
      <c r="AC145" s="37">
        <f t="shared" si="28"/>
        <v>0.40609111839136713</v>
      </c>
      <c r="AD145" s="36">
        <f t="shared" si="29"/>
        <v>52.183175902589397</v>
      </c>
      <c r="AE145" s="36">
        <f t="shared" si="30"/>
        <v>1.955651450703362</v>
      </c>
      <c r="AF145" s="36">
        <f t="shared" si="31"/>
        <v>6.9691573734071763</v>
      </c>
      <c r="AG145" s="36">
        <f t="shared" si="32"/>
        <v>39.409582803332498</v>
      </c>
      <c r="AH145" s="36">
        <f t="shared" si="33"/>
        <v>30.597452635987917</v>
      </c>
      <c r="AI145" s="36">
        <f t="shared" si="34"/>
        <v>118.72256371905226</v>
      </c>
      <c r="AJ145" s="36">
        <f t="shared" si="35"/>
        <v>177.36228890648616</v>
      </c>
      <c r="AK145" s="36">
        <f t="shared" si="36"/>
        <v>306.37118375236258</v>
      </c>
      <c r="AL145" s="36">
        <f t="shared" si="37"/>
        <v>514.96516437722164</v>
      </c>
      <c r="AM145" s="36">
        <f t="shared" si="38"/>
        <v>876.36425773420626</v>
      </c>
      <c r="AN145" s="36">
        <f t="shared" si="39"/>
        <v>1189.8029521033402</v>
      </c>
      <c r="AO145" s="36">
        <f t="shared" si="40"/>
        <v>1735.8075610750993</v>
      </c>
      <c r="AP145" s="38">
        <f t="shared" si="41"/>
        <v>2378.146008840577</v>
      </c>
    </row>
    <row r="146" spans="1:42" x14ac:dyDescent="0.25">
      <c r="A146" s="14">
        <v>144</v>
      </c>
      <c r="B146" s="14" t="s">
        <v>496</v>
      </c>
      <c r="C146" s="14" t="s">
        <v>356</v>
      </c>
      <c r="D146" s="36">
        <v>668.91320932464203</v>
      </c>
      <c r="E146" s="36">
        <v>29.991279120203799</v>
      </c>
      <c r="F146" s="36">
        <v>5.5677124805589298</v>
      </c>
      <c r="G146" s="36">
        <v>0.329504156636931</v>
      </c>
      <c r="H146" s="36">
        <v>1.20595483425019</v>
      </c>
      <c r="I146" s="36">
        <v>0.253256223896975</v>
      </c>
      <c r="J146" s="36">
        <v>892.961800002475</v>
      </c>
      <c r="K146" s="36">
        <v>417877.86146038398</v>
      </c>
      <c r="L146" s="36">
        <v>1.96127674318894</v>
      </c>
      <c r="M146" s="36">
        <v>2.6672488102842E-2</v>
      </c>
      <c r="N146" s="36">
        <v>30.907893831906499</v>
      </c>
      <c r="O146" s="36">
        <v>0.12889954362407</v>
      </c>
      <c r="P146" s="36">
        <v>2.8614132779640999</v>
      </c>
      <c r="Q146" s="36">
        <v>4.8971344019697796</v>
      </c>
      <c r="R146" s="36">
        <v>1.5855267632802199</v>
      </c>
      <c r="S146" s="36">
        <v>23.0545114273202</v>
      </c>
      <c r="T146" s="36">
        <v>6.4499614474716802</v>
      </c>
      <c r="U146" s="36">
        <v>74.776760978902104</v>
      </c>
      <c r="V146" s="36">
        <v>28.5353227736116</v>
      </c>
      <c r="W146" s="36">
        <v>138.54442474891499</v>
      </c>
      <c r="X146" s="36">
        <v>28.7332301477072</v>
      </c>
      <c r="Y146" s="36">
        <v>274.31742544760198</v>
      </c>
      <c r="Z146" s="36">
        <v>56.645479531309299</v>
      </c>
      <c r="AA146" s="36">
        <v>8101.5231285191803</v>
      </c>
      <c r="AB146" s="36">
        <v>0.33030052852958702</v>
      </c>
      <c r="AC146" s="37">
        <f t="shared" si="28"/>
        <v>0.1125421438938481</v>
      </c>
      <c r="AD146" s="36">
        <f t="shared" si="29"/>
        <v>50.420707719260193</v>
      </c>
      <c r="AE146" s="36">
        <f t="shared" si="30"/>
        <v>1.3890037028455819</v>
      </c>
      <c r="AF146" s="36">
        <f t="shared" si="31"/>
        <v>6.2612982012343545</v>
      </c>
      <c r="AG146" s="36">
        <f t="shared" si="32"/>
        <v>33.08874595925527</v>
      </c>
      <c r="AH146" s="36">
        <f t="shared" si="33"/>
        <v>28.162109472117582</v>
      </c>
      <c r="AI146" s="36">
        <f t="shared" si="34"/>
        <v>115.85181621768945</v>
      </c>
      <c r="AJ146" s="36">
        <f t="shared" si="35"/>
        <v>178.66929217373075</v>
      </c>
      <c r="AK146" s="36">
        <f t="shared" si="36"/>
        <v>303.9705730849679</v>
      </c>
      <c r="AL146" s="36">
        <f t="shared" si="37"/>
        <v>522.62495922365565</v>
      </c>
      <c r="AM146" s="36">
        <f t="shared" si="38"/>
        <v>865.90265468071868</v>
      </c>
      <c r="AN146" s="36">
        <f t="shared" si="39"/>
        <v>1163.2886699476599</v>
      </c>
      <c r="AO146" s="36">
        <f t="shared" si="40"/>
        <v>1703.8349406683353</v>
      </c>
      <c r="AP146" s="38">
        <f t="shared" si="41"/>
        <v>2302.6617695654186</v>
      </c>
    </row>
    <row r="147" spans="1:42" x14ac:dyDescent="0.25">
      <c r="A147" s="14">
        <v>145</v>
      </c>
      <c r="B147" s="14" t="s">
        <v>497</v>
      </c>
      <c r="C147" s="14" t="s">
        <v>299</v>
      </c>
      <c r="D147" s="36">
        <v>459.28614067025097</v>
      </c>
      <c r="E147" s="36">
        <v>314.63620675703999</v>
      </c>
      <c r="F147" s="36">
        <v>66.485205096226395</v>
      </c>
      <c r="G147" s="36">
        <v>3.2017446779650598</v>
      </c>
      <c r="H147" s="36">
        <v>294.95823797397202</v>
      </c>
      <c r="I147" s="36">
        <v>9.55865448001299</v>
      </c>
      <c r="J147" s="36">
        <v>743.07797956013201</v>
      </c>
      <c r="K147" s="36">
        <v>435042.88978087698</v>
      </c>
      <c r="L147" s="36">
        <v>3.18744539479433</v>
      </c>
      <c r="M147" s="36">
        <v>20.631266586025401</v>
      </c>
      <c r="N147" s="36">
        <v>152.502374101832</v>
      </c>
      <c r="O147" s="36">
        <v>12.8714167928153</v>
      </c>
      <c r="P147" s="36">
        <v>88.005122267658095</v>
      </c>
      <c r="Q147" s="36">
        <v>25.7891730156758</v>
      </c>
      <c r="R147" s="36">
        <v>7.9731392236433098</v>
      </c>
      <c r="S147" s="36">
        <v>32.554172058290902</v>
      </c>
      <c r="T147" s="36">
        <v>5.7602385131005498</v>
      </c>
      <c r="U147" s="36">
        <v>58.912673765930599</v>
      </c>
      <c r="V147" s="36">
        <v>19.504342010357298</v>
      </c>
      <c r="W147" s="36">
        <v>93.426586572759504</v>
      </c>
      <c r="X147" s="36">
        <v>20.226101203020601</v>
      </c>
      <c r="Y147" s="36">
        <v>197.79906515922599</v>
      </c>
      <c r="Z147" s="36">
        <v>42.209481665747198</v>
      </c>
      <c r="AA147" s="36">
        <v>7941.0861397609297</v>
      </c>
      <c r="AB147" s="36">
        <v>0.18481779220452299</v>
      </c>
      <c r="AC147" s="37">
        <f t="shared" si="28"/>
        <v>87.051757746942627</v>
      </c>
      <c r="AD147" s="36">
        <f t="shared" si="29"/>
        <v>248.78038189532137</v>
      </c>
      <c r="AE147" s="36">
        <f t="shared" si="30"/>
        <v>138.70061199154418</v>
      </c>
      <c r="AF147" s="36">
        <f t="shared" si="31"/>
        <v>192.57138351785142</v>
      </c>
      <c r="AG147" s="36">
        <f t="shared" si="32"/>
        <v>174.25116902483649</v>
      </c>
      <c r="AH147" s="36">
        <f t="shared" si="33"/>
        <v>141.61881391906411</v>
      </c>
      <c r="AI147" s="36">
        <f t="shared" si="34"/>
        <v>163.58880431301961</v>
      </c>
      <c r="AJ147" s="36">
        <f t="shared" si="35"/>
        <v>159.56339371469667</v>
      </c>
      <c r="AK147" s="36">
        <f t="shared" si="36"/>
        <v>239.4824136826447</v>
      </c>
      <c r="AL147" s="36">
        <f t="shared" si="37"/>
        <v>357.22238114207505</v>
      </c>
      <c r="AM147" s="36">
        <f t="shared" si="38"/>
        <v>583.91616607974686</v>
      </c>
      <c r="AN147" s="36">
        <f t="shared" si="39"/>
        <v>818.87049404941706</v>
      </c>
      <c r="AO147" s="36">
        <f t="shared" si="40"/>
        <v>1228.5656221069937</v>
      </c>
      <c r="AP147" s="38">
        <f t="shared" si="41"/>
        <v>1715.8325880385039</v>
      </c>
    </row>
    <row r="148" spans="1:42" x14ac:dyDescent="0.25">
      <c r="A148" s="14">
        <v>146</v>
      </c>
      <c r="B148" s="14" t="s">
        <v>498</v>
      </c>
      <c r="C148" s="14" t="s">
        <v>299</v>
      </c>
      <c r="D148" s="36">
        <v>527.54902414626599</v>
      </c>
      <c r="E148" s="36">
        <v>343.607309114104</v>
      </c>
      <c r="F148" s="36">
        <v>55.092774480273803</v>
      </c>
      <c r="G148" s="36">
        <v>1.9092624664579301</v>
      </c>
      <c r="H148" s="36">
        <v>419.768944481451</v>
      </c>
      <c r="I148" s="36">
        <v>12.720647962036001</v>
      </c>
      <c r="J148" s="36">
        <v>880.84376435632203</v>
      </c>
      <c r="K148" s="36">
        <v>454102.12730960199</v>
      </c>
      <c r="L148" s="36">
        <v>4.33839656352239</v>
      </c>
      <c r="M148" s="36">
        <v>12.5170327446115</v>
      </c>
      <c r="N148" s="36">
        <v>153.93133077517001</v>
      </c>
      <c r="O148" s="36">
        <v>8.4266493225411097</v>
      </c>
      <c r="P148" s="36">
        <v>54.733074021786102</v>
      </c>
      <c r="Q148" s="36">
        <v>16.700839347930199</v>
      </c>
      <c r="R148" s="36">
        <v>5.1575131874945397</v>
      </c>
      <c r="S148" s="36">
        <v>26.675790751668501</v>
      </c>
      <c r="T148" s="36">
        <v>5.7583200909439904</v>
      </c>
      <c r="U148" s="36">
        <v>60.648702508090899</v>
      </c>
      <c r="V148" s="36">
        <v>22.6432305053068</v>
      </c>
      <c r="W148" s="36">
        <v>115.121560356589</v>
      </c>
      <c r="X148" s="36">
        <v>24.441008404235902</v>
      </c>
      <c r="Y148" s="36">
        <v>246.269055190784</v>
      </c>
      <c r="Z148" s="36">
        <v>52.566512198876303</v>
      </c>
      <c r="AA148" s="36">
        <v>7642.8854269073199</v>
      </c>
      <c r="AB148" s="36">
        <v>0.364611821943154</v>
      </c>
      <c r="AC148" s="37">
        <f t="shared" si="28"/>
        <v>52.814484154478905</v>
      </c>
      <c r="AD148" s="36">
        <f t="shared" si="29"/>
        <v>251.11146945378468</v>
      </c>
      <c r="AE148" s="36">
        <f t="shared" si="30"/>
        <v>90.804410803244721</v>
      </c>
      <c r="AF148" s="36">
        <f t="shared" si="31"/>
        <v>119.76602630587767</v>
      </c>
      <c r="AG148" s="36">
        <f t="shared" si="32"/>
        <v>112.84350910763648</v>
      </c>
      <c r="AH148" s="36">
        <f t="shared" si="33"/>
        <v>91.607694271661444</v>
      </c>
      <c r="AI148" s="36">
        <f t="shared" si="34"/>
        <v>134.04919975712815</v>
      </c>
      <c r="AJ148" s="36">
        <f t="shared" si="35"/>
        <v>159.51025182670332</v>
      </c>
      <c r="AK148" s="36">
        <f t="shared" si="36"/>
        <v>246.53944108980042</v>
      </c>
      <c r="AL148" s="36">
        <f t="shared" si="37"/>
        <v>414.71118141587544</v>
      </c>
      <c r="AM148" s="36">
        <f t="shared" si="38"/>
        <v>719.50975222868124</v>
      </c>
      <c r="AN148" s="36">
        <f t="shared" si="39"/>
        <v>989.51451029295151</v>
      </c>
      <c r="AO148" s="36">
        <f t="shared" si="40"/>
        <v>1529.621460812323</v>
      </c>
      <c r="AP148" s="38">
        <f t="shared" si="41"/>
        <v>2136.8500893852156</v>
      </c>
    </row>
    <row r="149" spans="1:42" x14ac:dyDescent="0.25">
      <c r="A149" s="14">
        <v>147</v>
      </c>
      <c r="B149" s="14" t="s">
        <v>499</v>
      </c>
      <c r="C149" s="14" t="s">
        <v>299</v>
      </c>
      <c r="D149" s="36">
        <v>2956.1717026587498</v>
      </c>
      <c r="E149" s="36">
        <v>209.20283517069899</v>
      </c>
      <c r="F149" s="36">
        <v>51.262330261343401</v>
      </c>
      <c r="G149" s="36">
        <v>1.44505865357727</v>
      </c>
      <c r="H149" s="36">
        <v>163.11064418580401</v>
      </c>
      <c r="I149" s="36">
        <v>8.1453014984484593</v>
      </c>
      <c r="J149" s="36">
        <v>599.72811077183997</v>
      </c>
      <c r="K149" s="36">
        <v>412211.06934898102</v>
      </c>
      <c r="L149" s="36">
        <v>3.3454018573555802</v>
      </c>
      <c r="M149" s="36">
        <v>19.944118081175301</v>
      </c>
      <c r="N149" s="36">
        <v>144.24447593565199</v>
      </c>
      <c r="O149" s="36">
        <v>13.8934132606128</v>
      </c>
      <c r="P149" s="36">
        <v>94.324030255071705</v>
      </c>
      <c r="Q149" s="36">
        <v>25.3046977392322</v>
      </c>
      <c r="R149" s="36">
        <v>7.2196989520358699</v>
      </c>
      <c r="S149" s="36">
        <v>27.735399131586501</v>
      </c>
      <c r="T149" s="36">
        <v>4.6879879701953699</v>
      </c>
      <c r="U149" s="36">
        <v>37.122630688258198</v>
      </c>
      <c r="V149" s="36">
        <v>13.8461353631996</v>
      </c>
      <c r="W149" s="36">
        <v>69.655822143748907</v>
      </c>
      <c r="X149" s="36">
        <v>16.386245077741901</v>
      </c>
      <c r="Y149" s="36">
        <v>163.35903668725101</v>
      </c>
      <c r="Z149" s="36">
        <v>35.712893504813898</v>
      </c>
      <c r="AA149" s="36">
        <v>6692.6489921142602</v>
      </c>
      <c r="AB149" s="36">
        <v>0.206148441701373</v>
      </c>
      <c r="AC149" s="37">
        <f t="shared" si="28"/>
        <v>84.152396966984398</v>
      </c>
      <c r="AD149" s="36">
        <f t="shared" si="29"/>
        <v>235.30909614298858</v>
      </c>
      <c r="AE149" s="36">
        <f t="shared" si="30"/>
        <v>149.71350496350001</v>
      </c>
      <c r="AF149" s="36">
        <f t="shared" si="31"/>
        <v>206.39831565661203</v>
      </c>
      <c r="AG149" s="36">
        <f t="shared" si="32"/>
        <v>170.9776874272446</v>
      </c>
      <c r="AH149" s="36">
        <f t="shared" si="33"/>
        <v>128.23621584433161</v>
      </c>
      <c r="AI149" s="36">
        <f t="shared" si="34"/>
        <v>139.37386498284673</v>
      </c>
      <c r="AJ149" s="36">
        <f t="shared" si="35"/>
        <v>129.86116260929003</v>
      </c>
      <c r="AK149" s="36">
        <f t="shared" si="36"/>
        <v>150.90500279779755</v>
      </c>
      <c r="AL149" s="36">
        <f t="shared" si="37"/>
        <v>253.59222276922344</v>
      </c>
      <c r="AM149" s="36">
        <f t="shared" si="38"/>
        <v>435.34888839843063</v>
      </c>
      <c r="AN149" s="36">
        <f t="shared" si="39"/>
        <v>663.41073189238466</v>
      </c>
      <c r="AO149" s="36">
        <f t="shared" si="40"/>
        <v>1014.6524017841678</v>
      </c>
      <c r="AP149" s="38">
        <f t="shared" si="41"/>
        <v>1451.7436384070691</v>
      </c>
    </row>
    <row r="150" spans="1:42" x14ac:dyDescent="0.25">
      <c r="A150" s="14">
        <v>148</v>
      </c>
      <c r="B150" s="14" t="s">
        <v>500</v>
      </c>
      <c r="C150" s="14" t="s">
        <v>299</v>
      </c>
      <c r="D150" s="36">
        <v>606.50464666924802</v>
      </c>
      <c r="E150" s="36">
        <v>1705.91394054224</v>
      </c>
      <c r="F150" s="36">
        <v>150.165969984165</v>
      </c>
      <c r="G150" s="36">
        <v>11.0242320304655</v>
      </c>
      <c r="H150" s="36">
        <v>1536.1266188259201</v>
      </c>
      <c r="I150" s="36">
        <v>78.507356978795301</v>
      </c>
      <c r="J150" s="36">
        <v>1160.4769612207799</v>
      </c>
      <c r="K150" s="36">
        <v>416404.07261296897</v>
      </c>
      <c r="L150" s="36">
        <v>6.3402137521744999</v>
      </c>
      <c r="M150" s="36">
        <v>87.206419229313298</v>
      </c>
      <c r="N150" s="36">
        <v>463.69529531041701</v>
      </c>
      <c r="O150" s="36">
        <v>51.962834699984199</v>
      </c>
      <c r="P150" s="36">
        <v>335.530382709273</v>
      </c>
      <c r="Q150" s="36">
        <v>86.838433189200998</v>
      </c>
      <c r="R150" s="36">
        <v>25.865970659107798</v>
      </c>
      <c r="S150" s="36">
        <v>80.820066633679204</v>
      </c>
      <c r="T150" s="36">
        <v>11.198273808329199</v>
      </c>
      <c r="U150" s="36">
        <v>96.1350218526444</v>
      </c>
      <c r="V150" s="36">
        <v>30.370146706172399</v>
      </c>
      <c r="W150" s="36">
        <v>139.44267367276001</v>
      </c>
      <c r="X150" s="36">
        <v>30.245041572591699</v>
      </c>
      <c r="Y150" s="36">
        <v>292.269444298005</v>
      </c>
      <c r="Z150" s="36">
        <v>59.295569473223601</v>
      </c>
      <c r="AA150" s="36">
        <v>7057.4059254488702</v>
      </c>
      <c r="AB150" s="36">
        <v>0.27624288696629001</v>
      </c>
      <c r="AC150" s="37">
        <f t="shared" si="28"/>
        <v>367.9595748072291</v>
      </c>
      <c r="AD150" s="36">
        <f t="shared" si="29"/>
        <v>756.43604455206696</v>
      </c>
      <c r="AE150" s="36">
        <f t="shared" si="30"/>
        <v>559.94433943948491</v>
      </c>
      <c r="AF150" s="36">
        <f t="shared" si="31"/>
        <v>734.20215034851856</v>
      </c>
      <c r="AG150" s="36">
        <f t="shared" si="32"/>
        <v>586.74617019730408</v>
      </c>
      <c r="AH150" s="36">
        <f t="shared" si="33"/>
        <v>459.43109518841555</v>
      </c>
      <c r="AI150" s="36">
        <f t="shared" si="34"/>
        <v>406.1309881089407</v>
      </c>
      <c r="AJ150" s="36">
        <f t="shared" si="35"/>
        <v>310.20149053543491</v>
      </c>
      <c r="AK150" s="36">
        <f t="shared" si="36"/>
        <v>390.79277175871709</v>
      </c>
      <c r="AL150" s="36">
        <f t="shared" si="37"/>
        <v>556.22979315334067</v>
      </c>
      <c r="AM150" s="36">
        <f t="shared" si="38"/>
        <v>871.51671045475007</v>
      </c>
      <c r="AN150" s="36">
        <f t="shared" si="39"/>
        <v>1224.4956102263845</v>
      </c>
      <c r="AO150" s="36">
        <f t="shared" si="40"/>
        <v>1815.3381633416459</v>
      </c>
      <c r="AP150" s="38">
        <f t="shared" si="41"/>
        <v>2410.3890029765689</v>
      </c>
    </row>
    <row r="151" spans="1:42" x14ac:dyDescent="0.25">
      <c r="A151" s="14">
        <v>149</v>
      </c>
      <c r="B151" s="14" t="s">
        <v>501</v>
      </c>
      <c r="C151" s="14" t="s">
        <v>299</v>
      </c>
      <c r="D151" s="36">
        <v>371.33979075295503</v>
      </c>
      <c r="E151" s="36">
        <v>1311.46469220923</v>
      </c>
      <c r="F151" s="36">
        <v>84.750885203174803</v>
      </c>
      <c r="G151" s="36">
        <v>4.1803792730572296</v>
      </c>
      <c r="H151" s="36">
        <v>891.84478045966898</v>
      </c>
      <c r="I151" s="36">
        <v>52.2672589538913</v>
      </c>
      <c r="J151" s="36">
        <v>914.25200200733798</v>
      </c>
      <c r="K151" s="36">
        <v>420515.06468923099</v>
      </c>
      <c r="L151" s="36">
        <v>7.8540264272410703</v>
      </c>
      <c r="M151" s="36">
        <v>43.670680368471899</v>
      </c>
      <c r="N151" s="36">
        <v>306.036314939725</v>
      </c>
      <c r="O151" s="36">
        <v>26.1969755483284</v>
      </c>
      <c r="P151" s="36">
        <v>168.27379359321401</v>
      </c>
      <c r="Q151" s="36">
        <v>44.141815575893503</v>
      </c>
      <c r="R151" s="36">
        <v>14.254775334636101</v>
      </c>
      <c r="S151" s="36">
        <v>55.445986496245602</v>
      </c>
      <c r="T151" s="36">
        <v>9.8438995397473796</v>
      </c>
      <c r="U151" s="36">
        <v>83.690056150995105</v>
      </c>
      <c r="V151" s="36">
        <v>25.10112490677</v>
      </c>
      <c r="W151" s="36">
        <v>113.568944241279</v>
      </c>
      <c r="X151" s="36">
        <v>22.099389376155099</v>
      </c>
      <c r="Y151" s="36">
        <v>203.08309144500399</v>
      </c>
      <c r="Z151" s="36">
        <v>41.3017495840054</v>
      </c>
      <c r="AA151" s="36">
        <v>7328.6526741707803</v>
      </c>
      <c r="AB151" s="36">
        <v>0.47844698528097002</v>
      </c>
      <c r="AC151" s="37">
        <f t="shared" si="28"/>
        <v>184.26447412857343</v>
      </c>
      <c r="AD151" s="36">
        <f t="shared" si="29"/>
        <v>499.24358065207997</v>
      </c>
      <c r="AE151" s="36">
        <f t="shared" si="30"/>
        <v>282.29499513284918</v>
      </c>
      <c r="AF151" s="36">
        <f t="shared" si="31"/>
        <v>368.21399035714222</v>
      </c>
      <c r="AG151" s="36">
        <f t="shared" si="32"/>
        <v>298.2555106479291</v>
      </c>
      <c r="AH151" s="36">
        <f t="shared" si="33"/>
        <v>253.19316757790585</v>
      </c>
      <c r="AI151" s="36">
        <f t="shared" si="34"/>
        <v>278.62304771982713</v>
      </c>
      <c r="AJ151" s="36">
        <f t="shared" si="35"/>
        <v>272.68419777693572</v>
      </c>
      <c r="AK151" s="36">
        <f t="shared" si="36"/>
        <v>340.20348028859797</v>
      </c>
      <c r="AL151" s="36">
        <f t="shared" si="37"/>
        <v>459.72756239505492</v>
      </c>
      <c r="AM151" s="36">
        <f t="shared" si="38"/>
        <v>709.80590150799378</v>
      </c>
      <c r="AN151" s="36">
        <f t="shared" si="39"/>
        <v>894.71212049210931</v>
      </c>
      <c r="AO151" s="36">
        <f t="shared" si="40"/>
        <v>1261.385661149093</v>
      </c>
      <c r="AP151" s="38">
        <f t="shared" si="41"/>
        <v>1678.9329099189188</v>
      </c>
    </row>
    <row r="152" spans="1:42" x14ac:dyDescent="0.25">
      <c r="A152" s="14">
        <v>150</v>
      </c>
      <c r="B152" s="14" t="s">
        <v>395</v>
      </c>
      <c r="C152" s="14" t="s">
        <v>299</v>
      </c>
      <c r="D152" s="36">
        <v>130.81966638787</v>
      </c>
      <c r="E152" s="36"/>
      <c r="F152" s="36">
        <v>33.777458693409798</v>
      </c>
      <c r="G152" s="36">
        <v>-5.0901877524638997E-2</v>
      </c>
      <c r="H152" s="36"/>
      <c r="I152" s="36">
        <v>25.188150037283801</v>
      </c>
      <c r="J152" s="36">
        <v>709.84414455273998</v>
      </c>
      <c r="K152" s="36">
        <v>524014.46542929998</v>
      </c>
      <c r="L152" s="36">
        <v>3.4779840150546999</v>
      </c>
      <c r="M152" s="36">
        <v>18.192553510471399</v>
      </c>
      <c r="N152" s="36">
        <v>152.98568422554999</v>
      </c>
      <c r="O152" s="36">
        <v>9.7195879538450392</v>
      </c>
      <c r="P152" s="36">
        <v>74.140452554361104</v>
      </c>
      <c r="Q152" s="36">
        <v>20.2106435822914</v>
      </c>
      <c r="R152" s="36">
        <v>8.4227840784357895</v>
      </c>
      <c r="S152" s="36">
        <v>27.934849539911301</v>
      </c>
      <c r="T152" s="36">
        <v>7.0103318850027296</v>
      </c>
      <c r="U152" s="36">
        <v>46.606269543557403</v>
      </c>
      <c r="V152" s="36">
        <v>16.820848377405099</v>
      </c>
      <c r="W152" s="36">
        <v>81.637141397439805</v>
      </c>
      <c r="X152" s="36">
        <v>18.9347875013015</v>
      </c>
      <c r="Y152" s="36">
        <v>224.777108852824</v>
      </c>
      <c r="Z152" s="36">
        <v>44.175642726559197</v>
      </c>
      <c r="AA152" s="36">
        <v>9823.8536124915609</v>
      </c>
      <c r="AB152" s="36">
        <v>-5.0820993024767003E-2</v>
      </c>
      <c r="AC152" s="37">
        <f t="shared" si="28"/>
        <v>76.761829158107176</v>
      </c>
      <c r="AD152" s="36">
        <f t="shared" si="29"/>
        <v>249.56881602862967</v>
      </c>
      <c r="AE152" s="36">
        <f t="shared" si="30"/>
        <v>104.73693915781293</v>
      </c>
      <c r="AF152" s="36">
        <f t="shared" si="31"/>
        <v>162.23293775571358</v>
      </c>
      <c r="AG152" s="36">
        <f t="shared" si="32"/>
        <v>136.55840258305</v>
      </c>
      <c r="AH152" s="36">
        <f t="shared" si="33"/>
        <v>149.60540103793585</v>
      </c>
      <c r="AI152" s="36">
        <f t="shared" si="34"/>
        <v>140.37612834126281</v>
      </c>
      <c r="AJ152" s="36">
        <f t="shared" si="35"/>
        <v>194.19201897514486</v>
      </c>
      <c r="AK152" s="36">
        <f t="shared" si="36"/>
        <v>189.45638025836342</v>
      </c>
      <c r="AL152" s="36">
        <f t="shared" si="37"/>
        <v>308.07414610632048</v>
      </c>
      <c r="AM152" s="36">
        <f t="shared" si="38"/>
        <v>510.23213373399875</v>
      </c>
      <c r="AN152" s="36">
        <f t="shared" si="39"/>
        <v>766.59058709722672</v>
      </c>
      <c r="AO152" s="36">
        <f t="shared" si="40"/>
        <v>1396.1311108871055</v>
      </c>
      <c r="AP152" s="38">
        <f t="shared" si="41"/>
        <v>1795.7578344129754</v>
      </c>
    </row>
    <row r="153" spans="1:42" x14ac:dyDescent="0.25">
      <c r="A153" s="14">
        <v>151</v>
      </c>
      <c r="B153" s="14" t="s">
        <v>395</v>
      </c>
      <c r="C153" s="14" t="s">
        <v>299</v>
      </c>
      <c r="D153" s="36">
        <v>538.26511644875598</v>
      </c>
      <c r="E153" s="36"/>
      <c r="F153" s="36">
        <v>13.0471130394836</v>
      </c>
      <c r="G153" s="36">
        <v>-2.9962102694157999</v>
      </c>
      <c r="H153" s="36"/>
      <c r="I153" s="36">
        <v>3.36694804401023</v>
      </c>
      <c r="J153" s="36">
        <v>995.540779811432</v>
      </c>
      <c r="K153" s="36">
        <v>429298.54545365099</v>
      </c>
      <c r="L153" s="36">
        <v>1.0682440660813901</v>
      </c>
      <c r="M153" s="36">
        <v>10.308339339661799</v>
      </c>
      <c r="N153" s="36">
        <v>120.179108931342</v>
      </c>
      <c r="O153" s="36">
        <v>7.7103398897906796</v>
      </c>
      <c r="P153" s="36">
        <v>59.0536701152066</v>
      </c>
      <c r="Q153" s="36">
        <v>24.747594672975101</v>
      </c>
      <c r="R153" s="36">
        <v>4.3820302183103701</v>
      </c>
      <c r="S153" s="36">
        <v>38.677907501554998</v>
      </c>
      <c r="T153" s="36">
        <v>5.6844776548923903</v>
      </c>
      <c r="U153" s="36">
        <v>80.541926407505997</v>
      </c>
      <c r="V153" s="36">
        <v>26.6934528972699</v>
      </c>
      <c r="W153" s="36">
        <v>147.45354242226</v>
      </c>
      <c r="X153" s="36">
        <v>26.334733677304399</v>
      </c>
      <c r="Y153" s="36">
        <v>348.50679541827401</v>
      </c>
      <c r="Z153" s="36">
        <v>65.272095541557206</v>
      </c>
      <c r="AA153" s="36">
        <v>10938.1583304702</v>
      </c>
      <c r="AB153" s="36">
        <v>0.62233780461758803</v>
      </c>
      <c r="AC153" s="37">
        <f t="shared" si="28"/>
        <v>43.495102698994934</v>
      </c>
      <c r="AD153" s="36">
        <f t="shared" si="29"/>
        <v>196.0507486645057</v>
      </c>
      <c r="AE153" s="36">
        <f t="shared" si="30"/>
        <v>83.085559157227152</v>
      </c>
      <c r="AF153" s="36">
        <f t="shared" si="31"/>
        <v>129.22028471598819</v>
      </c>
      <c r="AG153" s="36">
        <f t="shared" si="32"/>
        <v>167.21347752010203</v>
      </c>
      <c r="AH153" s="36">
        <f t="shared" si="33"/>
        <v>77.833574037484368</v>
      </c>
      <c r="AI153" s="36">
        <f t="shared" si="34"/>
        <v>194.36134422891956</v>
      </c>
      <c r="AJ153" s="36">
        <f t="shared" si="35"/>
        <v>157.46475498316872</v>
      </c>
      <c r="AK153" s="36">
        <f t="shared" si="36"/>
        <v>327.40620490856099</v>
      </c>
      <c r="AL153" s="36">
        <f t="shared" si="37"/>
        <v>488.8910787045769</v>
      </c>
      <c r="AM153" s="36">
        <f t="shared" si="38"/>
        <v>921.58464013912499</v>
      </c>
      <c r="AN153" s="36">
        <f t="shared" si="39"/>
        <v>1066.1835496884373</v>
      </c>
      <c r="AO153" s="36">
        <f t="shared" si="40"/>
        <v>2164.6384808588446</v>
      </c>
      <c r="AP153" s="38">
        <f t="shared" si="41"/>
        <v>2653.3372171364717</v>
      </c>
    </row>
    <row r="154" spans="1:42" x14ac:dyDescent="0.25">
      <c r="A154" s="14">
        <v>152</v>
      </c>
      <c r="B154" s="14" t="s">
        <v>395</v>
      </c>
      <c r="C154" s="14" t="s">
        <v>299</v>
      </c>
      <c r="D154" s="36">
        <v>324.46674849642898</v>
      </c>
      <c r="E154" s="36"/>
      <c r="F154" s="36">
        <v>2.98850814201437</v>
      </c>
      <c r="G154" s="36">
        <v>4.4126227482510796</v>
      </c>
      <c r="H154" s="36"/>
      <c r="I154" s="36">
        <v>32.604301033074698</v>
      </c>
      <c r="J154" s="36">
        <v>681.91876005767301</v>
      </c>
      <c r="K154" s="36">
        <v>428881.43881561898</v>
      </c>
      <c r="L154" s="36">
        <v>1.8796466361861901</v>
      </c>
      <c r="M154" s="36">
        <v>5.7027499046523502</v>
      </c>
      <c r="N154" s="36">
        <v>102.94091005368099</v>
      </c>
      <c r="O154" s="36">
        <v>2.74001977079527</v>
      </c>
      <c r="P154" s="36">
        <v>19.159672359679501</v>
      </c>
      <c r="Q154" s="36">
        <v>5.6335551540945898</v>
      </c>
      <c r="R154" s="36">
        <v>3.1712793162835098</v>
      </c>
      <c r="S154" s="36">
        <v>13.042185717061001</v>
      </c>
      <c r="T154" s="36">
        <v>2.8874703667994699</v>
      </c>
      <c r="U154" s="36">
        <v>52.656255578207102</v>
      </c>
      <c r="V154" s="36">
        <v>16.078133462315101</v>
      </c>
      <c r="W154" s="36">
        <v>73.878990645912495</v>
      </c>
      <c r="X154" s="36">
        <v>19.2298635839411</v>
      </c>
      <c r="Y154" s="36">
        <v>206.93489221546201</v>
      </c>
      <c r="Z154" s="36">
        <v>44.6600239233764</v>
      </c>
      <c r="AA154" s="36">
        <v>5964.1864559419801</v>
      </c>
      <c r="AB154" s="36">
        <v>-3.2550352536875E-2</v>
      </c>
      <c r="AC154" s="37">
        <f t="shared" si="28"/>
        <v>24.062235884609073</v>
      </c>
      <c r="AD154" s="36">
        <f t="shared" si="29"/>
        <v>167.92970644972431</v>
      </c>
      <c r="AE154" s="36">
        <f t="shared" si="30"/>
        <v>29.526075116328343</v>
      </c>
      <c r="AF154" s="36">
        <f t="shared" si="31"/>
        <v>41.924884813303066</v>
      </c>
      <c r="AG154" s="36">
        <f t="shared" si="32"/>
        <v>38.064561851990476</v>
      </c>
      <c r="AH154" s="36">
        <f t="shared" si="33"/>
        <v>56.328229418890047</v>
      </c>
      <c r="AI154" s="36">
        <f t="shared" si="34"/>
        <v>65.538621693773877</v>
      </c>
      <c r="AJ154" s="36">
        <f t="shared" si="35"/>
        <v>79.985328720206923</v>
      </c>
      <c r="AK154" s="36">
        <f t="shared" si="36"/>
        <v>214.0498194236061</v>
      </c>
      <c r="AL154" s="36">
        <f t="shared" si="37"/>
        <v>294.4713088336099</v>
      </c>
      <c r="AM154" s="36">
        <f t="shared" si="38"/>
        <v>461.74369153695307</v>
      </c>
      <c r="AN154" s="36">
        <f t="shared" si="39"/>
        <v>778.53698720409307</v>
      </c>
      <c r="AO154" s="36">
        <f t="shared" si="40"/>
        <v>1285.309889537031</v>
      </c>
      <c r="AP154" s="38">
        <f t="shared" si="41"/>
        <v>1815.4481269665202</v>
      </c>
    </row>
    <row r="155" spans="1:42" x14ac:dyDescent="0.25">
      <c r="A155" s="14">
        <v>153</v>
      </c>
      <c r="B155" s="14" t="s">
        <v>395</v>
      </c>
      <c r="C155" s="14" t="s">
        <v>299</v>
      </c>
      <c r="D155" s="36">
        <v>17.823259478906198</v>
      </c>
      <c r="E155" s="36"/>
      <c r="F155" s="36">
        <v>-1.71885355007858</v>
      </c>
      <c r="G155" s="36">
        <v>2.8964511844752101</v>
      </c>
      <c r="H155" s="36"/>
      <c r="I155" s="36">
        <v>1.03697566795693</v>
      </c>
      <c r="J155" s="36">
        <v>534.47171040707701</v>
      </c>
      <c r="K155" s="36">
        <v>453632.33463281201</v>
      </c>
      <c r="L155" s="36">
        <v>2.50561324354454</v>
      </c>
      <c r="M155" s="36">
        <v>-9.2841270987200004E-4</v>
      </c>
      <c r="N155" s="36">
        <v>54.863555470716904</v>
      </c>
      <c r="O155" s="36">
        <v>4.8572265353556E-2</v>
      </c>
      <c r="P155" s="36">
        <v>0.76962506150743903</v>
      </c>
      <c r="Q155" s="36">
        <v>3.4276984904925301</v>
      </c>
      <c r="R155" s="36">
        <v>0.42233083163582802</v>
      </c>
      <c r="S155" s="36">
        <v>12.564393680848401</v>
      </c>
      <c r="T155" s="36">
        <v>3.4616594008077501</v>
      </c>
      <c r="U155" s="36">
        <v>38.777504466618197</v>
      </c>
      <c r="V155" s="36">
        <v>11.393479834877001</v>
      </c>
      <c r="W155" s="36">
        <v>77.403230663600496</v>
      </c>
      <c r="X155" s="36">
        <v>19.740085796753199</v>
      </c>
      <c r="Y155" s="36">
        <v>217.44970936511501</v>
      </c>
      <c r="Z155" s="36">
        <v>49.147112242870001</v>
      </c>
      <c r="AA155" s="36">
        <v>7091.0488162023403</v>
      </c>
      <c r="AB155" s="36">
        <v>-9.5618106658110005E-3</v>
      </c>
      <c r="AC155" s="37">
        <v>0</v>
      </c>
      <c r="AD155" s="36">
        <f t="shared" si="29"/>
        <v>89.50009049056591</v>
      </c>
      <c r="AE155" s="36">
        <f t="shared" si="30"/>
        <v>0.52340803182711215</v>
      </c>
      <c r="AF155" s="36">
        <f t="shared" si="31"/>
        <v>1.6840810973904574</v>
      </c>
      <c r="AG155" s="36">
        <f t="shared" si="32"/>
        <v>23.16012493576034</v>
      </c>
      <c r="AH155" s="36">
        <f t="shared" si="33"/>
        <v>7.5014357306541388</v>
      </c>
      <c r="AI155" s="36">
        <f t="shared" si="34"/>
        <v>63.137656687680405</v>
      </c>
      <c r="AJ155" s="36">
        <f t="shared" si="35"/>
        <v>95.890842127638507</v>
      </c>
      <c r="AK155" s="36">
        <f t="shared" si="36"/>
        <v>157.63213197812274</v>
      </c>
      <c r="AL155" s="36">
        <f t="shared" si="37"/>
        <v>208.67179184756409</v>
      </c>
      <c r="AM155" s="36">
        <f t="shared" si="38"/>
        <v>483.77019164750311</v>
      </c>
      <c r="AN155" s="36">
        <f t="shared" si="39"/>
        <v>799.19375695357087</v>
      </c>
      <c r="AO155" s="36">
        <f t="shared" si="40"/>
        <v>1350.6193128268012</v>
      </c>
      <c r="AP155" s="38">
        <f t="shared" si="41"/>
        <v>1997.8500911735773</v>
      </c>
    </row>
    <row r="156" spans="1:42" x14ac:dyDescent="0.25">
      <c r="A156" s="14">
        <v>154</v>
      </c>
      <c r="B156" s="14" t="s">
        <v>395</v>
      </c>
      <c r="C156" s="14" t="s">
        <v>299</v>
      </c>
      <c r="D156" s="36">
        <v>-326.00458432883801</v>
      </c>
      <c r="E156" s="36"/>
      <c r="F156" s="36">
        <v>-3.9422385511677498</v>
      </c>
      <c r="G156" s="36">
        <v>-0.51244666720070498</v>
      </c>
      <c r="H156" s="36"/>
      <c r="I156" s="36">
        <v>4.92106714949335</v>
      </c>
      <c r="J156" s="36">
        <v>655.73006916779798</v>
      </c>
      <c r="K156" s="36">
        <v>565540.042411873</v>
      </c>
      <c r="L156" s="36">
        <v>1.60502451382905</v>
      </c>
      <c r="M156" s="36">
        <v>3.0538434025792802</v>
      </c>
      <c r="N156" s="36">
        <v>66.714214810239199</v>
      </c>
      <c r="O156" s="36">
        <v>1.7747281842024301</v>
      </c>
      <c r="P156" s="36">
        <v>10.230205469805901</v>
      </c>
      <c r="Q156" s="36">
        <v>4.6286176006175204</v>
      </c>
      <c r="R156" s="36">
        <v>1.93096197880017</v>
      </c>
      <c r="S156" s="36">
        <v>13.6823489777659</v>
      </c>
      <c r="T156" s="36">
        <v>2.3287306654750899</v>
      </c>
      <c r="U156" s="36">
        <v>34.298722717036199</v>
      </c>
      <c r="V156" s="36">
        <v>19.2130168347744</v>
      </c>
      <c r="W156" s="36">
        <v>85.838337098413703</v>
      </c>
      <c r="X156" s="36">
        <v>19.7114275551357</v>
      </c>
      <c r="Y156" s="36">
        <v>185.11093557037799</v>
      </c>
      <c r="Z156" s="36">
        <v>45.306603409640701</v>
      </c>
      <c r="AA156" s="36">
        <v>9545.1187800399202</v>
      </c>
      <c r="AB156" s="36">
        <v>-1.6724696279269001E-2</v>
      </c>
      <c r="AC156" s="37">
        <f t="shared" si="28"/>
        <v>12.885415200756457</v>
      </c>
      <c r="AD156" s="36">
        <f t="shared" si="29"/>
        <v>108.83232432339184</v>
      </c>
      <c r="AE156" s="36">
        <f t="shared" si="30"/>
        <v>19.124226122871015</v>
      </c>
      <c r="AF156" s="36">
        <f t="shared" si="31"/>
        <v>22.385569955811597</v>
      </c>
      <c r="AG156" s="36">
        <f t="shared" si="32"/>
        <v>31.274443247415679</v>
      </c>
      <c r="AH156" s="36">
        <f t="shared" si="33"/>
        <v>34.297726088812965</v>
      </c>
      <c r="AI156" s="36">
        <f t="shared" si="34"/>
        <v>68.755522501336173</v>
      </c>
      <c r="AJ156" s="36">
        <f t="shared" si="35"/>
        <v>64.507774666899991</v>
      </c>
      <c r="AK156" s="36">
        <f t="shared" si="36"/>
        <v>139.42570210177317</v>
      </c>
      <c r="AL156" s="36">
        <f t="shared" si="37"/>
        <v>351.88675521564835</v>
      </c>
      <c r="AM156" s="36">
        <f t="shared" si="38"/>
        <v>536.48960686508565</v>
      </c>
      <c r="AN156" s="36">
        <f t="shared" si="39"/>
        <v>798.03350425650603</v>
      </c>
      <c r="AO156" s="36">
        <f t="shared" si="40"/>
        <v>1149.7573637911676</v>
      </c>
      <c r="AP156" s="38">
        <f t="shared" si="41"/>
        <v>1841.7318459203536</v>
      </c>
    </row>
    <row r="157" spans="1:42" x14ac:dyDescent="0.25">
      <c r="A157" s="14">
        <v>155</v>
      </c>
      <c r="B157" s="14" t="s">
        <v>395</v>
      </c>
      <c r="C157" s="14" t="s">
        <v>299</v>
      </c>
      <c r="D157" s="36">
        <v>-98.3896408300091</v>
      </c>
      <c r="E157" s="36"/>
      <c r="F157" s="36">
        <v>6.0134873463989704</v>
      </c>
      <c r="G157" s="36">
        <v>6.2821889118933099</v>
      </c>
      <c r="H157" s="36"/>
      <c r="I157" s="36">
        <v>23.817061494825001</v>
      </c>
      <c r="J157" s="36">
        <v>1422.1408710836899</v>
      </c>
      <c r="K157" s="36">
        <v>574407.06372689502</v>
      </c>
      <c r="L157" s="36">
        <v>4.2174962938506004</v>
      </c>
      <c r="M157" s="36">
        <v>2.2038756736632501</v>
      </c>
      <c r="N157" s="36">
        <v>209.91821464955001</v>
      </c>
      <c r="O157" s="36">
        <v>1.36525346417171</v>
      </c>
      <c r="P157" s="36">
        <v>13.792124799087601</v>
      </c>
      <c r="Q157" s="36">
        <v>11.7190495172523</v>
      </c>
      <c r="R157" s="36">
        <v>3.5184063034462998</v>
      </c>
      <c r="S157" s="36">
        <v>24.649205511633401</v>
      </c>
      <c r="T157" s="36">
        <v>8.2634932828380201</v>
      </c>
      <c r="U157" s="36">
        <v>90.686859011334306</v>
      </c>
      <c r="V157" s="36">
        <v>39.798125701070603</v>
      </c>
      <c r="W157" s="36">
        <v>181.330749688906</v>
      </c>
      <c r="X157" s="36">
        <v>40.558080396630501</v>
      </c>
      <c r="Y157" s="36">
        <v>364.35873321286903</v>
      </c>
      <c r="Z157" s="36">
        <v>66.4172481931557</v>
      </c>
      <c r="AA157" s="36">
        <v>10235.3801437409</v>
      </c>
      <c r="AB157" s="36">
        <v>-2.1772132388050001E-2</v>
      </c>
      <c r="AC157" s="37">
        <f t="shared" si="28"/>
        <v>9.2990534753723644</v>
      </c>
      <c r="AD157" s="36">
        <f t="shared" si="29"/>
        <v>342.4440695751224</v>
      </c>
      <c r="AE157" s="36">
        <f t="shared" si="30"/>
        <v>14.711783019091703</v>
      </c>
      <c r="AF157" s="36">
        <f t="shared" si="31"/>
        <v>30.179704155552734</v>
      </c>
      <c r="AG157" s="36">
        <f t="shared" si="32"/>
        <v>79.182767008461482</v>
      </c>
      <c r="AH157" s="36">
        <f t="shared" si="33"/>
        <v>62.493895265476013</v>
      </c>
      <c r="AI157" s="36">
        <f t="shared" si="34"/>
        <v>123.86535432981607</v>
      </c>
      <c r="AJ157" s="36">
        <f t="shared" si="35"/>
        <v>228.90563110354626</v>
      </c>
      <c r="AK157" s="36">
        <f t="shared" si="36"/>
        <v>368.64576833875736</v>
      </c>
      <c r="AL157" s="36">
        <f t="shared" si="37"/>
        <v>728.90340111850912</v>
      </c>
      <c r="AM157" s="36">
        <f t="shared" si="38"/>
        <v>1133.3171855556625</v>
      </c>
      <c r="AN157" s="36">
        <f t="shared" si="39"/>
        <v>1642.0275464222875</v>
      </c>
      <c r="AO157" s="36">
        <f t="shared" si="40"/>
        <v>2263.0977218190624</v>
      </c>
      <c r="AP157" s="38">
        <f t="shared" si="41"/>
        <v>2699.8881379331583</v>
      </c>
    </row>
    <row r="158" spans="1:42" x14ac:dyDescent="0.25">
      <c r="A158" s="14">
        <v>156</v>
      </c>
      <c r="B158" s="14" t="s">
        <v>395</v>
      </c>
      <c r="C158" s="14" t="s">
        <v>299</v>
      </c>
      <c r="D158" s="36">
        <v>-119.140089238595</v>
      </c>
      <c r="E158" s="36"/>
      <c r="F158" s="36">
        <v>-1.159904198789</v>
      </c>
      <c r="G158" s="36">
        <v>10.485257391497701</v>
      </c>
      <c r="H158" s="36"/>
      <c r="I158" s="36">
        <v>46.124042486229897</v>
      </c>
      <c r="J158" s="36">
        <v>1398.14949053228</v>
      </c>
      <c r="K158" s="36">
        <v>381338.2941153</v>
      </c>
      <c r="L158" s="36">
        <v>4.4176249357089103</v>
      </c>
      <c r="M158" s="36">
        <v>6.34436839705777</v>
      </c>
      <c r="N158" s="36">
        <v>175.468549449373</v>
      </c>
      <c r="O158" s="36">
        <v>4.8405978777671201</v>
      </c>
      <c r="P158" s="36">
        <v>29.025332252297002</v>
      </c>
      <c r="Q158" s="36">
        <v>22.741516010437099</v>
      </c>
      <c r="R158" s="36">
        <v>8.0122039750025706</v>
      </c>
      <c r="S158" s="36">
        <v>45.7151055324208</v>
      </c>
      <c r="T158" s="36">
        <v>14.795261677143399</v>
      </c>
      <c r="U158" s="36">
        <v>106.042122272415</v>
      </c>
      <c r="V158" s="36">
        <v>41.226066400861498</v>
      </c>
      <c r="W158" s="36">
        <v>146.60419791890101</v>
      </c>
      <c r="X158" s="36">
        <v>35.068350414740699</v>
      </c>
      <c r="Y158" s="36">
        <v>386.84291499878799</v>
      </c>
      <c r="Z158" s="36">
        <v>71.588732080040003</v>
      </c>
      <c r="AA158" s="36">
        <v>6317.3452662947102</v>
      </c>
      <c r="AB158" s="36">
        <v>1.46154439218688</v>
      </c>
      <c r="AC158" s="37">
        <f t="shared" si="28"/>
        <v>26.769486907416752</v>
      </c>
      <c r="AD158" s="36">
        <f t="shared" si="29"/>
        <v>286.24559453405055</v>
      </c>
      <c r="AE158" s="36">
        <f t="shared" si="30"/>
        <v>52.161615062145692</v>
      </c>
      <c r="AF158" s="36">
        <f t="shared" si="31"/>
        <v>63.512762040037202</v>
      </c>
      <c r="AG158" s="36">
        <f t="shared" si="32"/>
        <v>153.65889196241284</v>
      </c>
      <c r="AH158" s="36">
        <f t="shared" si="33"/>
        <v>142.31268161638667</v>
      </c>
      <c r="AI158" s="36">
        <f t="shared" si="34"/>
        <v>229.72414840412461</v>
      </c>
      <c r="AJ158" s="36">
        <f t="shared" si="35"/>
        <v>409.84104368818282</v>
      </c>
      <c r="AK158" s="36">
        <f t="shared" si="36"/>
        <v>431.06553769274393</v>
      </c>
      <c r="AL158" s="36">
        <f t="shared" si="37"/>
        <v>755.05616118793944</v>
      </c>
      <c r="AM158" s="36">
        <f t="shared" si="38"/>
        <v>916.27623699313131</v>
      </c>
      <c r="AN158" s="36">
        <f t="shared" si="39"/>
        <v>1419.7712718518501</v>
      </c>
      <c r="AO158" s="36">
        <f t="shared" si="40"/>
        <v>2402.7510248371923</v>
      </c>
      <c r="AP158" s="38">
        <f t="shared" si="41"/>
        <v>2910.1110601642276</v>
      </c>
    </row>
    <row r="159" spans="1:42" x14ac:dyDescent="0.25">
      <c r="A159" s="14">
        <v>157</v>
      </c>
      <c r="B159" s="14" t="s">
        <v>395</v>
      </c>
      <c r="C159" s="14" t="s">
        <v>299</v>
      </c>
      <c r="D159" s="36">
        <v>456.84711644167697</v>
      </c>
      <c r="E159" s="36"/>
      <c r="F159" s="36">
        <v>-7.0836094333943196</v>
      </c>
      <c r="G159" s="36">
        <v>5.8050827924823002E-2</v>
      </c>
      <c r="H159" s="36"/>
      <c r="I159" s="36">
        <v>11.283556790278499</v>
      </c>
      <c r="J159" s="36">
        <v>718.38444533408699</v>
      </c>
      <c r="K159" s="36">
        <v>438288.69694716501</v>
      </c>
      <c r="L159" s="36">
        <v>2.3178831302785499</v>
      </c>
      <c r="M159" s="36">
        <v>2.5638355281109702</v>
      </c>
      <c r="N159" s="36">
        <v>70.977872576721097</v>
      </c>
      <c r="O159" s="36">
        <v>1.7727745971695399</v>
      </c>
      <c r="P159" s="36">
        <v>14.146593656295501</v>
      </c>
      <c r="Q159" s="36">
        <v>5.28340341132958</v>
      </c>
      <c r="R159" s="36">
        <v>2.5934361184379902</v>
      </c>
      <c r="S159" s="36">
        <v>20.9254604264604</v>
      </c>
      <c r="T159" s="36">
        <v>4.6969024395635097</v>
      </c>
      <c r="U159" s="36">
        <v>36.3380196792804</v>
      </c>
      <c r="V159" s="36">
        <v>17.826628684779099</v>
      </c>
      <c r="W159" s="36">
        <v>105.012744745923</v>
      </c>
      <c r="X159" s="36">
        <v>26.528733391506599</v>
      </c>
      <c r="Y159" s="36">
        <v>233.53139285761199</v>
      </c>
      <c r="Z159" s="36">
        <v>49.289930827736399</v>
      </c>
      <c r="AA159" s="36">
        <v>7738.74670597358</v>
      </c>
      <c r="AB159" s="36">
        <v>1.5194021998341101</v>
      </c>
      <c r="AC159" s="37">
        <f t="shared" si="28"/>
        <v>10.817871426628567</v>
      </c>
      <c r="AD159" s="36">
        <f t="shared" si="29"/>
        <v>115.78772035354176</v>
      </c>
      <c r="AE159" s="36">
        <f t="shared" si="30"/>
        <v>19.10317453846487</v>
      </c>
      <c r="AF159" s="36">
        <f t="shared" si="31"/>
        <v>30.955347169136761</v>
      </c>
      <c r="AG159" s="36">
        <f t="shared" si="32"/>
        <v>35.698671698172838</v>
      </c>
      <c r="AH159" s="36">
        <f t="shared" si="33"/>
        <v>46.064584696944763</v>
      </c>
      <c r="AI159" s="36">
        <f t="shared" si="34"/>
        <v>105.15306746965025</v>
      </c>
      <c r="AJ159" s="36">
        <f t="shared" si="35"/>
        <v>130.10810081893379</v>
      </c>
      <c r="AK159" s="36">
        <f t="shared" si="36"/>
        <v>147.71552715154635</v>
      </c>
      <c r="AL159" s="36">
        <f t="shared" si="37"/>
        <v>326.49503085676002</v>
      </c>
      <c r="AM159" s="36">
        <f t="shared" si="38"/>
        <v>656.3296546620187</v>
      </c>
      <c r="AN159" s="36">
        <f t="shared" si="39"/>
        <v>1074.0377891298217</v>
      </c>
      <c r="AO159" s="36">
        <f t="shared" si="40"/>
        <v>1450.5055456994533</v>
      </c>
      <c r="AP159" s="38">
        <f t="shared" si="41"/>
        <v>2003.6557247047317</v>
      </c>
    </row>
    <row r="160" spans="1:42" x14ac:dyDescent="0.25">
      <c r="A160" s="14">
        <v>158</v>
      </c>
      <c r="B160" s="14" t="s">
        <v>395</v>
      </c>
      <c r="C160" s="14" t="s">
        <v>299</v>
      </c>
      <c r="D160" s="36">
        <v>63.4651365843877</v>
      </c>
      <c r="E160" s="36"/>
      <c r="F160" s="36">
        <v>-8.3754605648434293</v>
      </c>
      <c r="G160" s="36">
        <v>0.32584777231328199</v>
      </c>
      <c r="H160" s="36"/>
      <c r="I160" s="36">
        <v>10.1143637028716</v>
      </c>
      <c r="J160" s="36">
        <v>1033.89192376448</v>
      </c>
      <c r="K160" s="36">
        <v>533648.137032395</v>
      </c>
      <c r="L160" s="36">
        <v>2.5807038702591201</v>
      </c>
      <c r="M160" s="36">
        <v>3.2277218344534901</v>
      </c>
      <c r="N160" s="36">
        <v>82.366043970757602</v>
      </c>
      <c r="O160" s="36">
        <v>2.1492340799458001</v>
      </c>
      <c r="P160" s="36">
        <v>17.073584349539502</v>
      </c>
      <c r="Q160" s="36">
        <v>10.719355753343001</v>
      </c>
      <c r="R160" s="36">
        <v>2.6903332305090899</v>
      </c>
      <c r="S160" s="36">
        <v>28.2288912068048</v>
      </c>
      <c r="T160" s="36">
        <v>5.9479151572001303</v>
      </c>
      <c r="U160" s="36">
        <v>67.921357285890807</v>
      </c>
      <c r="V160" s="36">
        <v>23.479698964999201</v>
      </c>
      <c r="W160" s="36">
        <v>133.07718470175399</v>
      </c>
      <c r="X160" s="36">
        <v>21.634290059946501</v>
      </c>
      <c r="Y160" s="36">
        <v>276.58441474477598</v>
      </c>
      <c r="Z160" s="36">
        <v>59.950341110595097</v>
      </c>
      <c r="AA160" s="36">
        <v>8021.9589053153604</v>
      </c>
      <c r="AB160" s="36">
        <v>-1.1980023784420001E-2</v>
      </c>
      <c r="AC160" s="37">
        <f t="shared" si="28"/>
        <v>13.619079470267891</v>
      </c>
      <c r="AD160" s="36">
        <f t="shared" si="29"/>
        <v>134.36548771738597</v>
      </c>
      <c r="AE160" s="36">
        <f t="shared" si="30"/>
        <v>23.15984999941595</v>
      </c>
      <c r="AF160" s="36">
        <f t="shared" si="31"/>
        <v>37.360140808620351</v>
      </c>
      <c r="AG160" s="36">
        <f t="shared" si="32"/>
        <v>72.42807941447974</v>
      </c>
      <c r="AH160" s="36">
        <f t="shared" si="33"/>
        <v>47.785670168900353</v>
      </c>
      <c r="AI160" s="36">
        <f t="shared" si="34"/>
        <v>141.85372465731055</v>
      </c>
      <c r="AJ160" s="36">
        <f t="shared" si="35"/>
        <v>164.76219272022522</v>
      </c>
      <c r="AK160" s="36">
        <f t="shared" si="36"/>
        <v>276.10307839793012</v>
      </c>
      <c r="AL160" s="36">
        <f t="shared" si="37"/>
        <v>430.03111657507691</v>
      </c>
      <c r="AM160" s="36">
        <f t="shared" si="38"/>
        <v>831.73240438596247</v>
      </c>
      <c r="AN160" s="36">
        <f t="shared" si="39"/>
        <v>875.88218866180171</v>
      </c>
      <c r="AO160" s="36">
        <f t="shared" si="40"/>
        <v>1717.9156195327701</v>
      </c>
      <c r="AP160" s="38">
        <f t="shared" si="41"/>
        <v>2437.0057362030525</v>
      </c>
    </row>
    <row r="161" spans="1:42" ht="15.75" thickBot="1" x14ac:dyDescent="0.3">
      <c r="A161" s="52">
        <v>159</v>
      </c>
      <c r="B161" s="52" t="s">
        <v>395</v>
      </c>
      <c r="C161" s="52" t="s">
        <v>299</v>
      </c>
      <c r="D161" s="40">
        <v>201.84442529804599</v>
      </c>
      <c r="E161" s="40"/>
      <c r="F161" s="40">
        <v>0.90118035338969005</v>
      </c>
      <c r="G161" s="40">
        <v>2.0087082529981202</v>
      </c>
      <c r="H161" s="40"/>
      <c r="I161" s="40">
        <v>33.183399691171097</v>
      </c>
      <c r="J161" s="40">
        <v>590.58714211535096</v>
      </c>
      <c r="K161" s="40">
        <v>520258.02068032301</v>
      </c>
      <c r="L161" s="40">
        <v>1.0075692401440199</v>
      </c>
      <c r="M161" s="40">
        <v>4.0938661672578096</v>
      </c>
      <c r="N161" s="40">
        <v>119.997811478982</v>
      </c>
      <c r="O161" s="40">
        <v>2.2700626739212701</v>
      </c>
      <c r="P161" s="40">
        <v>19.054383935589598</v>
      </c>
      <c r="Q161" s="40">
        <v>5.3485035820590596</v>
      </c>
      <c r="R161" s="40">
        <v>4.6311401605553799</v>
      </c>
      <c r="S161" s="40">
        <v>18.255134978930698</v>
      </c>
      <c r="T161" s="40">
        <v>3.3660194672241199</v>
      </c>
      <c r="U161" s="40">
        <v>38.4914114660411</v>
      </c>
      <c r="V161" s="40">
        <v>13.751154174959501</v>
      </c>
      <c r="W161" s="40">
        <v>89.507027678032699</v>
      </c>
      <c r="X161" s="40">
        <v>17.9163234360995</v>
      </c>
      <c r="Y161" s="40">
        <v>158.90520368262</v>
      </c>
      <c r="Z161" s="40">
        <v>37.557377385036702</v>
      </c>
      <c r="AA161" s="40">
        <v>9035.4786102661492</v>
      </c>
      <c r="AB161" s="40">
        <v>0.82526036729994701</v>
      </c>
      <c r="AC161" s="39">
        <f t="shared" si="28"/>
        <v>17.273696908260799</v>
      </c>
      <c r="AD161" s="40">
        <f t="shared" si="29"/>
        <v>195.75499425608811</v>
      </c>
      <c r="AE161" s="40">
        <f t="shared" si="30"/>
        <v>24.461882262082653</v>
      </c>
      <c r="AF161" s="40">
        <f t="shared" si="31"/>
        <v>41.694494388598685</v>
      </c>
      <c r="AG161" s="40">
        <f t="shared" si="32"/>
        <v>36.138537716615268</v>
      </c>
      <c r="AH161" s="40">
        <f t="shared" si="33"/>
        <v>82.258262176827344</v>
      </c>
      <c r="AI161" s="40">
        <f t="shared" si="34"/>
        <v>91.734346627792448</v>
      </c>
      <c r="AJ161" s="40">
        <f t="shared" si="35"/>
        <v>93.241536488202769</v>
      </c>
      <c r="AK161" s="40">
        <f t="shared" si="36"/>
        <v>156.46915230098008</v>
      </c>
      <c r="AL161" s="40">
        <f t="shared" si="37"/>
        <v>251.8526405670238</v>
      </c>
      <c r="AM161" s="40">
        <f t="shared" si="38"/>
        <v>559.41892298770438</v>
      </c>
      <c r="AN161" s="40">
        <f t="shared" si="39"/>
        <v>725.35722413358303</v>
      </c>
      <c r="AO161" s="40">
        <f t="shared" si="40"/>
        <v>986.98884274919249</v>
      </c>
      <c r="AP161" s="41">
        <f t="shared" si="41"/>
        <v>1526.7226579283213</v>
      </c>
    </row>
    <row r="171" spans="1:42" x14ac:dyDescent="0.25">
      <c r="B171" s="59"/>
    </row>
    <row r="172" spans="1:42" x14ac:dyDescent="0.25">
      <c r="B172" s="59"/>
    </row>
    <row r="173" spans="1:42" x14ac:dyDescent="0.25">
      <c r="B173" s="59"/>
    </row>
    <row r="174" spans="1:42" x14ac:dyDescent="0.25">
      <c r="B174" s="59"/>
    </row>
    <row r="175" spans="1:42" x14ac:dyDescent="0.25">
      <c r="B175" s="59"/>
    </row>
    <row r="176" spans="1:42" x14ac:dyDescent="0.25">
      <c r="B176" s="59"/>
    </row>
    <row r="177" spans="2:2" x14ac:dyDescent="0.25">
      <c r="B177" s="59"/>
    </row>
    <row r="178" spans="2:2" x14ac:dyDescent="0.25">
      <c r="B178" s="59"/>
    </row>
    <row r="179" spans="2:2" x14ac:dyDescent="0.25">
      <c r="B179" s="59"/>
    </row>
    <row r="180" spans="2:2" x14ac:dyDescent="0.25">
      <c r="B180" s="59"/>
    </row>
    <row r="181" spans="2:2" x14ac:dyDescent="0.25">
      <c r="B181" s="59"/>
    </row>
    <row r="182" spans="2:2" x14ac:dyDescent="0.25">
      <c r="B182" s="59"/>
    </row>
    <row r="183" spans="2:2" x14ac:dyDescent="0.25">
      <c r="B183" s="59"/>
    </row>
    <row r="184" spans="2:2" x14ac:dyDescent="0.25">
      <c r="B184" s="59"/>
    </row>
    <row r="185" spans="2:2" x14ac:dyDescent="0.25">
      <c r="B185" s="59"/>
    </row>
    <row r="186" spans="2:2" x14ac:dyDescent="0.25">
      <c r="B186" s="59"/>
    </row>
    <row r="187" spans="2:2" x14ac:dyDescent="0.25">
      <c r="B187" s="59"/>
    </row>
    <row r="188" spans="2:2" x14ac:dyDescent="0.25">
      <c r="B188" s="59"/>
    </row>
    <row r="189" spans="2:2" x14ac:dyDescent="0.25">
      <c r="B189" s="59"/>
    </row>
    <row r="190" spans="2:2" x14ac:dyDescent="0.25">
      <c r="B190" s="59"/>
    </row>
    <row r="191" spans="2:2" x14ac:dyDescent="0.25">
      <c r="B191" s="59"/>
    </row>
    <row r="192" spans="2:2" x14ac:dyDescent="0.25">
      <c r="B192" s="59"/>
    </row>
    <row r="193" spans="2:2" x14ac:dyDescent="0.25">
      <c r="B193" s="59"/>
    </row>
  </sheetData>
  <mergeCells count="1">
    <mergeCell ref="AC1:A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Legend</vt:lpstr>
      <vt:lpstr>S1A</vt:lpstr>
      <vt:lpstr>S1B</vt:lpstr>
      <vt:lpstr>S1C</vt:lpstr>
      <vt:lpstr>S1D</vt:lpstr>
      <vt:lpstr>S1E</vt:lpstr>
      <vt:lpstr>S1F</vt:lpstr>
      <vt:lpstr>S1G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Mathieu</dc:creator>
  <cp:lastModifiedBy>Baptiste</cp:lastModifiedBy>
  <dcterms:created xsi:type="dcterms:W3CDTF">2019-12-17T16:01:12Z</dcterms:created>
  <dcterms:modified xsi:type="dcterms:W3CDTF">2021-08-15T22:53:16Z</dcterms:modified>
</cp:coreProperties>
</file>