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ur\Documents\Maitrise Recherche Génie Géologique UQAC\9.0 Rédaction Mémoire\2022-12-10 - Corrections dépôt final\Annexes électroniques\"/>
    </mc:Choice>
  </mc:AlternateContent>
  <xr:revisionPtr revIDLastSave="0" documentId="13_ncr:1_{C1C768E9-274E-414D-9C04-7913E7E408CF}" xr6:coauthVersionLast="47" xr6:coauthVersionMax="47" xr10:uidLastSave="{00000000-0000-0000-0000-000000000000}"/>
  <bookViews>
    <workbookView xWindow="-120" yWindow="-120" windowWidth="29040" windowHeight="15840" activeTab="2" xr2:uid="{65C88166-76B7-4C3C-971E-40482097F088}"/>
  </bookViews>
  <sheets>
    <sheet name="Annexe D3A. QAQC Roche totale" sheetId="9" r:id="rId1"/>
    <sheet name="Annexe D3B. Données lithologies" sheetId="6" r:id="rId2"/>
    <sheet name="Annexe D3C. Minéralisations" sheetId="8" r:id="rId3"/>
  </sheets>
  <definedNames>
    <definedName name="_xlnm._FilterDatabase" localSheetId="1" hidden="1">'Annexe D3B. Données lithologies'!$A$2:$CG$38</definedName>
    <definedName name="_xlnm._FilterDatabase" localSheetId="2" hidden="1">'Annexe D3C. Minéralisations'!$A$2:$CH$2</definedName>
    <definedName name="_xlnm.Print_Titles" localSheetId="1">'Annexe D3B. Données lithologies'!$A:$A,'Annexe D3B. Données lithologies'!$2:$3</definedName>
    <definedName name="_xlnm.Print_Area" localSheetId="1">'Annexe D3B. Données lithologies'!$A$2:$CG$50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9" l="1"/>
  <c r="I50" i="9" s="1"/>
  <c r="P64" i="9"/>
  <c r="P67" i="9" s="1"/>
  <c r="P68" i="9" s="1"/>
  <c r="Q64" i="9"/>
  <c r="Q67" i="9" s="1"/>
  <c r="Q68" i="9" s="1"/>
  <c r="R64" i="9"/>
  <c r="R67" i="9" s="1"/>
  <c r="R68" i="9" s="1"/>
  <c r="S64" i="9"/>
  <c r="S67" i="9" s="1"/>
  <c r="S68" i="9" s="1"/>
  <c r="T64" i="9"/>
  <c r="T67" i="9" s="1"/>
  <c r="T68" i="9" s="1"/>
  <c r="U64" i="9"/>
  <c r="U67" i="9" s="1"/>
  <c r="U68" i="9" s="1"/>
  <c r="V64" i="9"/>
  <c r="V67" i="9" s="1"/>
  <c r="V68" i="9" s="1"/>
  <c r="W64" i="9"/>
  <c r="W67" i="9" s="1"/>
  <c r="W68" i="9" s="1"/>
  <c r="X64" i="9"/>
  <c r="X67" i="9" s="1"/>
  <c r="X68" i="9" s="1"/>
  <c r="Y64" i="9"/>
  <c r="Y67" i="9" s="1"/>
  <c r="Y68" i="9" s="1"/>
  <c r="Z64" i="9"/>
  <c r="Z67" i="9" s="1"/>
  <c r="Z68" i="9" s="1"/>
  <c r="AA64" i="9"/>
  <c r="AA67" i="9" s="1"/>
  <c r="AA68" i="9" s="1"/>
  <c r="AB64" i="9"/>
  <c r="AB67" i="9" s="1"/>
  <c r="AB68" i="9" s="1"/>
  <c r="AC64" i="9"/>
  <c r="AC67" i="9" s="1"/>
  <c r="AC68" i="9" s="1"/>
  <c r="O64" i="9"/>
  <c r="O67" i="9" s="1"/>
  <c r="O68" i="9" s="1"/>
  <c r="C64" i="9"/>
  <c r="C67" i="9" s="1"/>
  <c r="C68" i="9" s="1"/>
  <c r="D64" i="9"/>
  <c r="D67" i="9" s="1"/>
  <c r="D68" i="9" s="1"/>
  <c r="E64" i="9"/>
  <c r="E67" i="9" s="1"/>
  <c r="E68" i="9" s="1"/>
  <c r="F64" i="9"/>
  <c r="F67" i="9" s="1"/>
  <c r="F68" i="9" s="1"/>
  <c r="G64" i="9"/>
  <c r="G67" i="9" s="1"/>
  <c r="G68" i="9" s="1"/>
  <c r="H64" i="9"/>
  <c r="H67" i="9" s="1"/>
  <c r="H68" i="9" s="1"/>
  <c r="I64" i="9"/>
  <c r="I67" i="9" s="1"/>
  <c r="I68" i="9" s="1"/>
  <c r="J64" i="9"/>
  <c r="J67" i="9" s="1"/>
  <c r="J68" i="9" s="1"/>
  <c r="K64" i="9"/>
  <c r="K67" i="9" s="1"/>
  <c r="K68" i="9" s="1"/>
  <c r="L64" i="9"/>
  <c r="L67" i="9" s="1"/>
  <c r="L68" i="9" s="1"/>
  <c r="M64" i="9"/>
  <c r="M67" i="9" s="1"/>
  <c r="M68" i="9" s="1"/>
  <c r="B64" i="9"/>
  <c r="B67" i="9" s="1"/>
  <c r="B68" i="9" s="1"/>
  <c r="M46" i="9"/>
  <c r="M49" i="9" s="1"/>
  <c r="M50" i="9" s="1"/>
  <c r="N46" i="9"/>
  <c r="N49" i="9" s="1"/>
  <c r="N50" i="9" s="1"/>
  <c r="O46" i="9"/>
  <c r="O49" i="9" s="1"/>
  <c r="O50" i="9" s="1"/>
  <c r="P46" i="9"/>
  <c r="P49" i="9" s="1"/>
  <c r="P50" i="9" s="1"/>
  <c r="Q46" i="9"/>
  <c r="Q49" i="9" s="1"/>
  <c r="Q50" i="9" s="1"/>
  <c r="R46" i="9"/>
  <c r="R49" i="9" s="1"/>
  <c r="R50" i="9" s="1"/>
  <c r="S46" i="9"/>
  <c r="S49" i="9" s="1"/>
  <c r="S50" i="9" s="1"/>
  <c r="T46" i="9"/>
  <c r="T49" i="9" s="1"/>
  <c r="T50" i="9" s="1"/>
  <c r="U46" i="9"/>
  <c r="U49" i="9" s="1"/>
  <c r="U50" i="9" s="1"/>
  <c r="V46" i="9"/>
  <c r="V49" i="9" s="1"/>
  <c r="V50" i="9" s="1"/>
  <c r="L46" i="9"/>
  <c r="L49" i="9" s="1"/>
  <c r="L50" i="9" s="1"/>
  <c r="J46" i="9"/>
  <c r="J49" i="9" s="1"/>
  <c r="J50" i="9" s="1"/>
  <c r="H46" i="9"/>
  <c r="H49" i="9" s="1"/>
  <c r="H50" i="9" s="1"/>
  <c r="G46" i="9"/>
  <c r="G49" i="9" s="1"/>
  <c r="G50" i="9" s="1"/>
  <c r="F46" i="9"/>
  <c r="F49" i="9" s="1"/>
  <c r="F50" i="9" s="1"/>
  <c r="E46" i="9"/>
  <c r="E49" i="9" s="1"/>
  <c r="E50" i="9" s="1"/>
  <c r="D46" i="9"/>
  <c r="D49" i="9" s="1"/>
  <c r="D50" i="9" s="1"/>
  <c r="C46" i="9"/>
  <c r="C49" i="9" s="1"/>
  <c r="C50" i="9" s="1"/>
  <c r="B46" i="9"/>
  <c r="B49" i="9" s="1"/>
  <c r="B50" i="9" s="1"/>
  <c r="C28" i="9"/>
  <c r="C31" i="9" s="1"/>
  <c r="C32" i="9" s="1"/>
  <c r="D28" i="9"/>
  <c r="D31" i="9" s="1"/>
  <c r="D32" i="9" s="1"/>
  <c r="E28" i="9"/>
  <c r="E31" i="9" s="1"/>
  <c r="E32" i="9" s="1"/>
  <c r="F28" i="9"/>
  <c r="F31" i="9" s="1"/>
  <c r="F32" i="9" s="1"/>
  <c r="G28" i="9"/>
  <c r="G31" i="9" s="1"/>
  <c r="G32" i="9" s="1"/>
  <c r="H28" i="9"/>
  <c r="H31" i="9" s="1"/>
  <c r="H32" i="9" s="1"/>
  <c r="I28" i="9"/>
  <c r="I31" i="9" s="1"/>
  <c r="I32" i="9" s="1"/>
  <c r="J28" i="9"/>
  <c r="K28" i="9"/>
  <c r="L28" i="9"/>
  <c r="B28" i="9"/>
  <c r="B31" i="9" s="1"/>
  <c r="B32" i="9" s="1"/>
  <c r="C9" i="9"/>
  <c r="G9" i="9"/>
  <c r="H9" i="9"/>
  <c r="I9" i="9"/>
  <c r="J9" i="9"/>
  <c r="K9" i="9"/>
  <c r="L9" i="9"/>
  <c r="M9" i="9"/>
  <c r="N9" i="9"/>
  <c r="O9" i="9"/>
  <c r="P9" i="9"/>
  <c r="Q9" i="9"/>
  <c r="B9" i="9"/>
  <c r="AC65" i="9" l="1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M65" i="9"/>
  <c r="L65" i="9"/>
  <c r="K65" i="9"/>
  <c r="J65" i="9"/>
  <c r="I65" i="9"/>
  <c r="H65" i="9"/>
  <c r="G65" i="9"/>
  <c r="F65" i="9"/>
  <c r="E65" i="9"/>
  <c r="D65" i="9"/>
  <c r="C65" i="9"/>
  <c r="B65" i="9"/>
  <c r="V47" i="9"/>
  <c r="U47" i="9"/>
  <c r="T47" i="9"/>
  <c r="S47" i="9"/>
  <c r="R47" i="9"/>
  <c r="Q47" i="9"/>
  <c r="P47" i="9"/>
  <c r="O47" i="9"/>
  <c r="N47" i="9"/>
  <c r="M47" i="9"/>
  <c r="L47" i="9"/>
  <c r="J47" i="9"/>
  <c r="H47" i="9"/>
  <c r="G47" i="9"/>
  <c r="F47" i="9"/>
  <c r="E47" i="9"/>
  <c r="D47" i="9"/>
  <c r="C47" i="9"/>
  <c r="B47" i="9"/>
  <c r="K45" i="9"/>
  <c r="K44" i="9"/>
  <c r="K43" i="9"/>
  <c r="K42" i="9"/>
  <c r="K41" i="9"/>
  <c r="K40" i="9"/>
  <c r="L29" i="9"/>
  <c r="K29" i="9"/>
  <c r="J29" i="9"/>
  <c r="I29" i="9"/>
  <c r="H29" i="9"/>
  <c r="G29" i="9"/>
  <c r="F29" i="9"/>
  <c r="E29" i="9"/>
  <c r="D29" i="9"/>
  <c r="C29" i="9"/>
  <c r="B29" i="9"/>
  <c r="B30" i="9" s="1"/>
  <c r="C10" i="9"/>
  <c r="B10" i="9"/>
  <c r="C12" i="9"/>
  <c r="C13" i="9" s="1"/>
  <c r="B12" i="9"/>
  <c r="B13" i="9" s="1"/>
  <c r="F8" i="9"/>
  <c r="E8" i="9"/>
  <c r="D8" i="9"/>
  <c r="F7" i="9"/>
  <c r="E7" i="9"/>
  <c r="D7" i="9"/>
  <c r="F6" i="9"/>
  <c r="E6" i="9"/>
  <c r="D6" i="9"/>
  <c r="Q10" i="9"/>
  <c r="P10" i="9"/>
  <c r="O10" i="9"/>
  <c r="N10" i="9"/>
  <c r="M10" i="9"/>
  <c r="L10" i="9"/>
  <c r="K10" i="9"/>
  <c r="J10" i="9"/>
  <c r="I10" i="9"/>
  <c r="H10" i="9"/>
  <c r="G10" i="9"/>
  <c r="Q12" i="9"/>
  <c r="Q13" i="9" s="1"/>
  <c r="P12" i="9"/>
  <c r="P13" i="9" s="1"/>
  <c r="O12" i="9"/>
  <c r="O13" i="9" s="1"/>
  <c r="N12" i="9"/>
  <c r="N13" i="9" s="1"/>
  <c r="M12" i="9"/>
  <c r="M13" i="9" s="1"/>
  <c r="L12" i="9"/>
  <c r="L13" i="9" s="1"/>
  <c r="K12" i="9"/>
  <c r="K13" i="9" s="1"/>
  <c r="J12" i="9"/>
  <c r="J13" i="9" s="1"/>
  <c r="I12" i="9"/>
  <c r="I13" i="9" s="1"/>
  <c r="H12" i="9"/>
  <c r="H13" i="9" s="1"/>
  <c r="G12" i="9"/>
  <c r="G13" i="9" s="1"/>
  <c r="K46" i="9" l="1"/>
  <c r="K49" i="9" s="1"/>
  <c r="K50" i="9" s="1"/>
  <c r="D9" i="9"/>
  <c r="D12" i="9" s="1"/>
  <c r="D13" i="9" s="1"/>
  <c r="F9" i="9"/>
  <c r="F12" i="9" s="1"/>
  <c r="F13" i="9" s="1"/>
  <c r="E9" i="9"/>
  <c r="E12" i="9" s="1"/>
  <c r="E13" i="9" s="1"/>
  <c r="L48" i="9"/>
  <c r="R66" i="9"/>
  <c r="B66" i="9"/>
  <c r="J66" i="9"/>
  <c r="F66" i="9"/>
  <c r="W66" i="9"/>
  <c r="I30" i="9"/>
  <c r="J11" i="9"/>
  <c r="P66" i="9"/>
  <c r="L11" i="9"/>
  <c r="B11" i="9"/>
  <c r="Q66" i="9"/>
  <c r="E48" i="9"/>
  <c r="H30" i="9"/>
  <c r="E66" i="9"/>
  <c r="J30" i="9"/>
  <c r="Y66" i="9"/>
  <c r="K11" i="9"/>
  <c r="D30" i="9"/>
  <c r="B48" i="9"/>
  <c r="C48" i="9"/>
  <c r="M11" i="9"/>
  <c r="C11" i="9"/>
  <c r="E10" i="9"/>
  <c r="G30" i="9"/>
  <c r="D66" i="9"/>
  <c r="L66" i="9"/>
  <c r="AC66" i="9"/>
  <c r="C30" i="9"/>
  <c r="K30" i="9"/>
  <c r="F48" i="9"/>
  <c r="C66" i="9"/>
  <c r="K66" i="9"/>
  <c r="L30" i="9"/>
  <c r="G48" i="9"/>
  <c r="X66" i="9"/>
  <c r="N11" i="9"/>
  <c r="F10" i="9"/>
  <c r="E30" i="9"/>
  <c r="H48" i="9"/>
  <c r="G11" i="9"/>
  <c r="O11" i="9"/>
  <c r="F30" i="9"/>
  <c r="J48" i="9"/>
  <c r="H11" i="9"/>
  <c r="P11" i="9"/>
  <c r="O48" i="9"/>
  <c r="G66" i="9"/>
  <c r="I11" i="9"/>
  <c r="Q11" i="9"/>
  <c r="K47" i="9"/>
  <c r="P48" i="9"/>
  <c r="H66" i="9"/>
  <c r="D48" i="9"/>
  <c r="I66" i="9"/>
  <c r="T66" i="9"/>
  <c r="S66" i="9"/>
  <c r="U66" i="9"/>
  <c r="M66" i="9"/>
  <c r="V66" i="9"/>
  <c r="O66" i="9"/>
  <c r="Q48" i="9"/>
  <c r="R48" i="9"/>
  <c r="S48" i="9"/>
  <c r="T48" i="9"/>
  <c r="M48" i="9"/>
  <c r="U48" i="9"/>
  <c r="N48" i="9"/>
  <c r="V48" i="9"/>
  <c r="Z66" i="9"/>
  <c r="AA66" i="9"/>
  <c r="AB66" i="9"/>
  <c r="D10" i="9"/>
  <c r="F11" i="9" l="1"/>
  <c r="K48" i="9"/>
  <c r="E11" i="9"/>
  <c r="D11" i="9"/>
</calcChain>
</file>

<file path=xl/sharedStrings.xml><?xml version="1.0" encoding="utf-8"?>
<sst xmlns="http://schemas.openxmlformats.org/spreadsheetml/2006/main" count="2971" uniqueCount="423">
  <si>
    <t>C %</t>
  </si>
  <si>
    <t>Hg ppm</t>
  </si>
  <si>
    <t>Au ppm</t>
  </si>
  <si>
    <t>Ag ppm</t>
  </si>
  <si>
    <t>Al %</t>
  </si>
  <si>
    <t>As ppm</t>
  </si>
  <si>
    <t>B ppm</t>
  </si>
  <si>
    <t>Ba ppm</t>
  </si>
  <si>
    <t>Be ppm</t>
  </si>
  <si>
    <t>Bi ppm</t>
  </si>
  <si>
    <t>Ca %</t>
  </si>
  <si>
    <t>Cd ppm</t>
  </si>
  <si>
    <t>Ce ppm</t>
  </si>
  <si>
    <t>Co ppm</t>
  </si>
  <si>
    <t>Cr %</t>
  </si>
  <si>
    <t>Cs ppm</t>
  </si>
  <si>
    <t>Cu ppm</t>
  </si>
  <si>
    <t>Dy ppm</t>
  </si>
  <si>
    <t>Er ppm</t>
  </si>
  <si>
    <t>Eu ppm</t>
  </si>
  <si>
    <t>Fe %</t>
  </si>
  <si>
    <t>Gd ppm</t>
  </si>
  <si>
    <t>Ge ppm</t>
  </si>
  <si>
    <t>Hf ppm</t>
  </si>
  <si>
    <t>Ho ppm</t>
  </si>
  <si>
    <t>In ppm</t>
  </si>
  <si>
    <t>K %</t>
  </si>
  <si>
    <t>La ppm</t>
  </si>
  <si>
    <t>Li ppm</t>
  </si>
  <si>
    <t>Lu ppm</t>
  </si>
  <si>
    <t>Mg %</t>
  </si>
  <si>
    <t>Mn ppm</t>
  </si>
  <si>
    <t>Mo ppm</t>
  </si>
  <si>
    <t>Nb ppm</t>
  </si>
  <si>
    <t>Nd ppm</t>
  </si>
  <si>
    <t>Ni ppm</t>
  </si>
  <si>
    <t>P %</t>
  </si>
  <si>
    <t>Pb ppm</t>
  </si>
  <si>
    <t>Pr ppm</t>
  </si>
  <si>
    <t>Rb ppm</t>
  </si>
  <si>
    <t>S %</t>
  </si>
  <si>
    <t>Sb ppm</t>
  </si>
  <si>
    <t>Sc ppm</t>
  </si>
  <si>
    <t>Si %</t>
  </si>
  <si>
    <t>Sm ppm</t>
  </si>
  <si>
    <t>Sn ppm</t>
  </si>
  <si>
    <t>Sr ppm</t>
  </si>
  <si>
    <t>Ta ppm</t>
  </si>
  <si>
    <t>Tb ppm</t>
  </si>
  <si>
    <t>Th ppm</t>
  </si>
  <si>
    <t>Ti %</t>
  </si>
  <si>
    <t>Tl ppm</t>
  </si>
  <si>
    <t>Tm ppm</t>
  </si>
  <si>
    <t>U ppm</t>
  </si>
  <si>
    <t>V ppm</t>
  </si>
  <si>
    <t>W ppm</t>
  </si>
  <si>
    <t>Y ppm</t>
  </si>
  <si>
    <t>Yb ppm</t>
  </si>
  <si>
    <t>Zn ppm</t>
  </si>
  <si>
    <t>Zr ppm</t>
  </si>
  <si>
    <t>1</t>
  </si>
  <si>
    <t>0.01</t>
  </si>
  <si>
    <t>5</t>
  </si>
  <si>
    <t>20</t>
  </si>
  <si>
    <t>10</t>
  </si>
  <si>
    <t>2</t>
  </si>
  <si>
    <t>E5975653</t>
  </si>
  <si>
    <t>E5975654</t>
  </si>
  <si>
    <t>E5975655</t>
  </si>
  <si>
    <t>E5975656</t>
  </si>
  <si>
    <t>E5975657</t>
  </si>
  <si>
    <t>E5975658</t>
  </si>
  <si>
    <t>E5975659</t>
  </si>
  <si>
    <t>E5975661</t>
  </si>
  <si>
    <t>E5975662</t>
  </si>
  <si>
    <t>E5975665</t>
  </si>
  <si>
    <t>E5975666</t>
  </si>
  <si>
    <t>E5975667</t>
  </si>
  <si>
    <t>E5975668</t>
  </si>
  <si>
    <t>E5975669</t>
  </si>
  <si>
    <t>E5975670</t>
  </si>
  <si>
    <t>E5975673</t>
  </si>
  <si>
    <t>E5975674</t>
  </si>
  <si>
    <t>E5975675</t>
  </si>
  <si>
    <t>E5975679</t>
  </si>
  <si>
    <t>E5975681</t>
  </si>
  <si>
    <t>E5975682</t>
  </si>
  <si>
    <t>E5975684</t>
  </si>
  <si>
    <t>E5975685</t>
  </si>
  <si>
    <t>E5975686</t>
  </si>
  <si>
    <t>E5975687</t>
  </si>
  <si>
    <t>E5975688</t>
  </si>
  <si>
    <t>E5975691</t>
  </si>
  <si>
    <t>E5975692</t>
  </si>
  <si>
    <t>E5975693</t>
  </si>
  <si>
    <t>E5975696</t>
  </si>
  <si>
    <t>E5975698</t>
  </si>
  <si>
    <t>E6594751</t>
  </si>
  <si>
    <t>E6594752</t>
  </si>
  <si>
    <t>E6594753</t>
  </si>
  <si>
    <t>E6594754</t>
  </si>
  <si>
    <t>E6594755</t>
  </si>
  <si>
    <t>E6594756</t>
  </si>
  <si>
    <t>E6594760</t>
  </si>
  <si>
    <t>E6594766</t>
  </si>
  <si>
    <t>E6594768</t>
  </si>
  <si>
    <t>E6594770</t>
  </si>
  <si>
    <t>E6594771</t>
  </si>
  <si>
    <t>E6594772</t>
  </si>
  <si>
    <t>E5975671</t>
  </si>
  <si>
    <t>E5975676</t>
  </si>
  <si>
    <t>E6594767</t>
  </si>
  <si>
    <t>Al2O3 %</t>
  </si>
  <si>
    <t>BaO %</t>
  </si>
  <si>
    <t>CaO %</t>
  </si>
  <si>
    <t>Cr2O3 %</t>
  </si>
  <si>
    <t>Fe2O3 %</t>
  </si>
  <si>
    <t>K2O %</t>
  </si>
  <si>
    <t>MgO %</t>
  </si>
  <si>
    <t>MnO %</t>
  </si>
  <si>
    <t>Na2O %</t>
  </si>
  <si>
    <t>P2O5 %</t>
  </si>
  <si>
    <t>SiO2 %</t>
  </si>
  <si>
    <t>TiO2 %</t>
  </si>
  <si>
    <t>SrO %</t>
  </si>
  <si>
    <t>V2O5 %</t>
  </si>
  <si>
    <t>Total Oxides %</t>
  </si>
  <si>
    <t>CPH-14-105</t>
  </si>
  <si>
    <t>CPH-14-101</t>
  </si>
  <si>
    <t>CPH-14-103</t>
  </si>
  <si>
    <t>MC-09-46</t>
  </si>
  <si>
    <t>MC-09-35</t>
  </si>
  <si>
    <t>OP-2010-19</t>
  </si>
  <si>
    <t>OP-2010-16</t>
  </si>
  <si>
    <t>OP-2010-18</t>
  </si>
  <si>
    <t>E6594774</t>
  </si>
  <si>
    <t>E6594776</t>
  </si>
  <si>
    <t>E6594777</t>
  </si>
  <si>
    <t>E6594778</t>
  </si>
  <si>
    <t>E6594781</t>
  </si>
  <si>
    <t>E6594785</t>
  </si>
  <si>
    <t>E6594786</t>
  </si>
  <si>
    <t>E6594788</t>
  </si>
  <si>
    <t>E6594792</t>
  </si>
  <si>
    <t>E6594793</t>
  </si>
  <si>
    <t>E6594794</t>
  </si>
  <si>
    <t>E6594800</t>
  </si>
  <si>
    <t>E6594801</t>
  </si>
  <si>
    <t>E6594806</t>
  </si>
  <si>
    <t>E6594807</t>
  </si>
  <si>
    <t>E6594813</t>
  </si>
  <si>
    <t>E6594814</t>
  </si>
  <si>
    <t>E6594815</t>
  </si>
  <si>
    <t>E6594816</t>
  </si>
  <si>
    <t>E6594817</t>
  </si>
  <si>
    <t>E6594818</t>
  </si>
  <si>
    <t>E6594819</t>
  </si>
  <si>
    <t>E6594822</t>
  </si>
  <si>
    <t>E6594823</t>
  </si>
  <si>
    <t>E6594824</t>
  </si>
  <si>
    <t>E6594830</t>
  </si>
  <si>
    <t>OP-2019-19</t>
  </si>
  <si>
    <t>OP-2019-20</t>
  </si>
  <si>
    <t>OP-2010-13</t>
  </si>
  <si>
    <t>OP-2016-05</t>
  </si>
  <si>
    <t>MC-08-04</t>
  </si>
  <si>
    <t>E6594851</t>
  </si>
  <si>
    <t>E6594854</t>
  </si>
  <si>
    <t>E6594855</t>
  </si>
  <si>
    <t>E6594856</t>
  </si>
  <si>
    <t>E6594857</t>
  </si>
  <si>
    <t>E6594859</t>
  </si>
  <si>
    <t>E6594860</t>
  </si>
  <si>
    <t>E6594864</t>
  </si>
  <si>
    <t>E6594866</t>
  </si>
  <si>
    <t>E6594867</t>
  </si>
  <si>
    <t>E6594868</t>
  </si>
  <si>
    <t>E6594869</t>
  </si>
  <si>
    <t>E6594871</t>
  </si>
  <si>
    <t>E6594872</t>
  </si>
  <si>
    <t>E6594873</t>
  </si>
  <si>
    <t>E6594874</t>
  </si>
  <si>
    <t>E6594875</t>
  </si>
  <si>
    <t>E6594877</t>
  </si>
  <si>
    <t>E6594878</t>
  </si>
  <si>
    <t>E6594883</t>
  </si>
  <si>
    <t>E6594884</t>
  </si>
  <si>
    <t>E6594885</t>
  </si>
  <si>
    <t>E6594886</t>
  </si>
  <si>
    <t>E6594888</t>
  </si>
  <si>
    <t>E6594889</t>
  </si>
  <si>
    <t>E6594891</t>
  </si>
  <si>
    <t>E5977001</t>
  </si>
  <si>
    <t>E5977002</t>
  </si>
  <si>
    <t>E5977003</t>
  </si>
  <si>
    <t>E5977004</t>
  </si>
  <si>
    <t>E5977005</t>
  </si>
  <si>
    <t>E5977006</t>
  </si>
  <si>
    <t>E5977007</t>
  </si>
  <si>
    <t>E5977008</t>
  </si>
  <si>
    <t>E5977009</t>
  </si>
  <si>
    <t>E5977010</t>
  </si>
  <si>
    <t>E5977011</t>
  </si>
  <si>
    <t>E5977012</t>
  </si>
  <si>
    <t>E5977013</t>
  </si>
  <si>
    <t>E5977014</t>
  </si>
  <si>
    <t>E5977015</t>
  </si>
  <si>
    <t>E5977017</t>
  </si>
  <si>
    <t>E5977018</t>
  </si>
  <si>
    <t>E5977019</t>
  </si>
  <si>
    <t>E5977021</t>
  </si>
  <si>
    <t>E5977022</t>
  </si>
  <si>
    <t>E5977024</t>
  </si>
  <si>
    <t>E5977025</t>
  </si>
  <si>
    <t>E5977027</t>
  </si>
  <si>
    <t>E5977028</t>
  </si>
  <si>
    <t>E5977029</t>
  </si>
  <si>
    <t>E5977031</t>
  </si>
  <si>
    <t>RT 114</t>
  </si>
  <si>
    <t>RT 133</t>
  </si>
  <si>
    <t>RT 158</t>
  </si>
  <si>
    <t>RT 190</t>
  </si>
  <si>
    <t>RT 241</t>
  </si>
  <si>
    <t>RT 279</t>
  </si>
  <si>
    <t>101B</t>
  </si>
  <si>
    <t>100B</t>
  </si>
  <si>
    <t>RT 228</t>
  </si>
  <si>
    <t>E6594835</t>
  </si>
  <si>
    <t>E6594839</t>
  </si>
  <si>
    <t>E6594841</t>
  </si>
  <si>
    <t>E6594845</t>
  </si>
  <si>
    <t>E5977034</t>
  </si>
  <si>
    <t>E5977035</t>
  </si>
  <si>
    <t>E5977037</t>
  </si>
  <si>
    <t>E5977041</t>
  </si>
  <si>
    <t>E5977044</t>
  </si>
  <si>
    <t>E5977036</t>
  </si>
  <si>
    <t>OP-2010-14</t>
  </si>
  <si>
    <t>OP-2016-01</t>
  </si>
  <si>
    <t>OPM-19-09</t>
  </si>
  <si>
    <t>Pyroxenite</t>
  </si>
  <si>
    <t>Gn ppm</t>
  </si>
  <si>
    <t>Bloc erratique</t>
  </si>
  <si>
    <t xml:space="preserve">Veine 13. </t>
  </si>
  <si>
    <t>Veine 04.</t>
  </si>
  <si>
    <t>Veine 05.</t>
  </si>
  <si>
    <t>Veine 03.</t>
  </si>
  <si>
    <t>Veine. Chib Copper</t>
  </si>
  <si>
    <t>Veine 02.</t>
  </si>
  <si>
    <t>Veine 01.</t>
  </si>
  <si>
    <t>De</t>
  </si>
  <si>
    <t>À</t>
  </si>
  <si>
    <t>Lithologie</t>
  </si>
  <si>
    <t>LOD</t>
  </si>
  <si>
    <t>Nom</t>
  </si>
  <si>
    <t>X UTM</t>
  </si>
  <si>
    <t>Y UTM</t>
  </si>
  <si>
    <t>Forage / Station</t>
  </si>
  <si>
    <t>Coordonnées NAD 83 Zone 18</t>
  </si>
  <si>
    <t>Métrage</t>
  </si>
  <si>
    <t>PAF %</t>
  </si>
  <si>
    <t>Dyke Gabbro</t>
  </si>
  <si>
    <t>Dyke gabbro-diorite</t>
  </si>
  <si>
    <t>Dyke diorite</t>
  </si>
  <si>
    <t>Andésite-Rhyodacite</t>
  </si>
  <si>
    <t>Rhyodacite</t>
  </si>
  <si>
    <t xml:space="preserve">Ferrogabbro </t>
  </si>
  <si>
    <t xml:space="preserve">Leucogabbro </t>
  </si>
  <si>
    <t>G047</t>
  </si>
  <si>
    <t>G110</t>
  </si>
  <si>
    <t>Pyroxénite Verte Supérieure</t>
  </si>
  <si>
    <t>G039</t>
  </si>
  <si>
    <t>G012</t>
  </si>
  <si>
    <t>G016</t>
  </si>
  <si>
    <t>G063</t>
  </si>
  <si>
    <t>G053</t>
  </si>
  <si>
    <t>G048</t>
  </si>
  <si>
    <t>G212</t>
  </si>
  <si>
    <t>G117</t>
  </si>
  <si>
    <t>G116</t>
  </si>
  <si>
    <t>G104b</t>
  </si>
  <si>
    <t>G106</t>
  </si>
  <si>
    <t>G107</t>
  </si>
  <si>
    <t>G075</t>
  </si>
  <si>
    <t>Veine Polymétallique</t>
  </si>
  <si>
    <t>Shear Arsénopyrite</t>
  </si>
  <si>
    <t>Zone minéralisée</t>
  </si>
  <si>
    <t>Contact dacite - gabbro</t>
  </si>
  <si>
    <t>Rampe Lac Laura</t>
  </si>
  <si>
    <t>Veine 13</t>
  </si>
  <si>
    <t>Veine 04</t>
  </si>
  <si>
    <t>Veine 07</t>
  </si>
  <si>
    <t>G035</t>
  </si>
  <si>
    <t>G113</t>
  </si>
  <si>
    <t>G105</t>
  </si>
  <si>
    <t>G120</t>
  </si>
  <si>
    <t>G109</t>
  </si>
  <si>
    <t>G108</t>
  </si>
  <si>
    <t>G013</t>
  </si>
  <si>
    <t>Type minéralisation</t>
  </si>
  <si>
    <t>Brèche Carb-Sp-Gn</t>
  </si>
  <si>
    <t>Autres</t>
  </si>
  <si>
    <t>Veine 290TR</t>
  </si>
  <si>
    <t>Veine 0-23</t>
  </si>
  <si>
    <t>Li  ppm</t>
  </si>
  <si>
    <t xml:space="preserve">Dyke phénocristaux Px </t>
  </si>
  <si>
    <t>Pyroxénite à cumulats Plg</t>
  </si>
  <si>
    <t>Total  %</t>
  </si>
  <si>
    <t>&lt;LOD</t>
  </si>
  <si>
    <t>Ga ppm</t>
  </si>
  <si>
    <t>&lt;LOD3</t>
  </si>
  <si>
    <t>&lt;LOD&lt;LOD</t>
  </si>
  <si>
    <t>a</t>
  </si>
  <si>
    <t>Z UTM</t>
  </si>
  <si>
    <t>Type I</t>
  </si>
  <si>
    <t xml:space="preserve">Type II </t>
  </si>
  <si>
    <t>Type III</t>
  </si>
  <si>
    <t xml:space="preserve">Type IV </t>
  </si>
  <si>
    <t>Zone Royran</t>
  </si>
  <si>
    <t xml:space="preserve">Si % </t>
  </si>
  <si>
    <t>Gabbro de Ventures</t>
  </si>
  <si>
    <t>Gabbro Lité</t>
  </si>
  <si>
    <t>SiO2</t>
  </si>
  <si>
    <t>Al2O3</t>
  </si>
  <si>
    <t>Fe2O3</t>
  </si>
  <si>
    <t>CaO</t>
  </si>
  <si>
    <t>Na2O</t>
  </si>
  <si>
    <t>MgO</t>
  </si>
  <si>
    <t>K2O</t>
  </si>
  <si>
    <t>TiO2</t>
  </si>
  <si>
    <t>LOI</t>
  </si>
  <si>
    <t>C</t>
  </si>
  <si>
    <t>S</t>
  </si>
  <si>
    <t>Médiane</t>
  </si>
  <si>
    <t xml:space="preserve">Incertitude </t>
  </si>
  <si>
    <t>RSD %</t>
  </si>
  <si>
    <t>Au (g/t)</t>
  </si>
  <si>
    <t>Ag (g/t)</t>
  </si>
  <si>
    <t>Cu (%)</t>
  </si>
  <si>
    <t>Pb (%)</t>
  </si>
  <si>
    <t>Zn (%)</t>
  </si>
  <si>
    <t>Incertitude</t>
  </si>
  <si>
    <t>Ag</t>
  </si>
  <si>
    <t>As</t>
  </si>
  <si>
    <t>Ba</t>
  </si>
  <si>
    <t>Be</t>
  </si>
  <si>
    <t>Bi</t>
  </si>
  <si>
    <t>Cd</t>
  </si>
  <si>
    <t>Ce</t>
  </si>
  <si>
    <t>Cl</t>
  </si>
  <si>
    <t>Co</t>
  </si>
  <si>
    <t>Cr</t>
  </si>
  <si>
    <t>Cs</t>
  </si>
  <si>
    <t>N.D</t>
  </si>
  <si>
    <t>Cu</t>
  </si>
  <si>
    <t>Dy</t>
  </si>
  <si>
    <t>Er</t>
  </si>
  <si>
    <t>Eu</t>
  </si>
  <si>
    <t>Ga</t>
  </si>
  <si>
    <t>Gd</t>
  </si>
  <si>
    <t>Ge</t>
  </si>
  <si>
    <t>Hf</t>
  </si>
  <si>
    <t>Ho</t>
  </si>
  <si>
    <t>In</t>
  </si>
  <si>
    <t>Ir</t>
  </si>
  <si>
    <t>La</t>
  </si>
  <si>
    <t>Li</t>
  </si>
  <si>
    <t>Lu</t>
  </si>
  <si>
    <t>Mo</t>
  </si>
  <si>
    <t>Nb</t>
  </si>
  <si>
    <t>Nd</t>
  </si>
  <si>
    <t>Ni</t>
  </si>
  <si>
    <t>Pb</t>
  </si>
  <si>
    <t>Pr</t>
  </si>
  <si>
    <t>Rb</t>
  </si>
  <si>
    <t>Sb</t>
  </si>
  <si>
    <t>Sc</t>
  </si>
  <si>
    <t>Se</t>
  </si>
  <si>
    <t>Sm</t>
  </si>
  <si>
    <t>Sn</t>
  </si>
  <si>
    <t>Sr</t>
  </si>
  <si>
    <t>Ta</t>
  </si>
  <si>
    <t>Tb</t>
  </si>
  <si>
    <t>Th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</si>
  <si>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</si>
  <si>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</si>
  <si>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</si>
  <si>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</si>
  <si>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</si>
  <si>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</si>
  <si>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</si>
  <si>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</si>
  <si>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</si>
  <si>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Valeur certifiée</t>
  </si>
  <si>
    <t>Élément</t>
  </si>
  <si>
    <t xml:space="preserve">(201-676) Fusion au Borate de Lithium, analyse par XRF </t>
  </si>
  <si>
    <t>(201-038) LECO</t>
  </si>
  <si>
    <t>(201- 047) CVAA</t>
  </si>
  <si>
    <t>(201-378) 
Fusion au Peroxyde de Sodium –
analyse par ICP-OES</t>
  </si>
  <si>
    <t>(202 – 551)</t>
  </si>
  <si>
    <t>(201-378) 
Fusion au Peroxyde de Sodium - analyse par ICP-MS</t>
  </si>
  <si>
    <t>Filon-couche de Ventures</t>
  </si>
  <si>
    <t>Filon-couche de Bourbeau</t>
  </si>
  <si>
    <t>Formation de Blondeau et dykes</t>
  </si>
  <si>
    <t>P    %</t>
  </si>
  <si>
    <t>w</t>
  </si>
  <si>
    <r>
      <t>LECO</t>
    </r>
    <r>
      <rPr>
        <sz val="9"/>
        <color rgb="FF000000"/>
        <rFont val="Arial"/>
        <family val="2"/>
      </rPr>
      <t> : Carbone total obtenu par combustion (four à induction LECO) et %C analysé par spectroscopie infrarouge</t>
    </r>
  </si>
  <si>
    <r>
      <t>CVAA</t>
    </r>
    <r>
      <rPr>
        <sz val="9"/>
        <color rgb="FF000000"/>
        <rFont val="Arial"/>
        <family val="2"/>
      </rPr>
      <t xml:space="preserve"> : </t>
    </r>
    <r>
      <rPr>
        <i/>
        <sz val="9"/>
        <color rgb="FF000000"/>
        <rFont val="Arial"/>
        <family val="2"/>
      </rPr>
      <t xml:space="preserve">Cold Vapor Atomic Absorption </t>
    </r>
  </si>
  <si>
    <r>
      <t>Fire Assay - AAS</t>
    </r>
    <r>
      <rPr>
        <sz val="9"/>
        <color rgb="FF000000"/>
        <rFont val="Arial"/>
        <family val="2"/>
      </rPr>
      <t>: dissolution par pyroanalyse et analyse par absorption atomique</t>
    </r>
  </si>
  <si>
    <t>Analyses effectuées par le laboratoire commercial AGAT (5623 McADAM ROAD MISSISSAUGA, ONTARIO) entre Octobre et Novembre 2019</t>
  </si>
  <si>
    <r>
      <t>(202-501) Fire Assay - AAS</t>
    </r>
    <r>
      <rPr>
        <sz val="9"/>
        <color rgb="FF000000"/>
        <rFont val="Arial"/>
        <family val="2"/>
      </rPr>
      <t>: dissolution par pyroanalyse et analyse par absorption atomique</t>
    </r>
  </si>
  <si>
    <t>(202 – 551) + Gravimétrie</t>
  </si>
  <si>
    <t>CDN-ME-1414</t>
  </si>
  <si>
    <t>Analyse</t>
  </si>
  <si>
    <t>Différence absolue</t>
  </si>
  <si>
    <t>Différence relative</t>
  </si>
  <si>
    <t>N/A</t>
  </si>
  <si>
    <t>LOI %</t>
  </si>
  <si>
    <t>T559-UQAC / KPT - B</t>
  </si>
  <si>
    <t>Matériel de référence</t>
  </si>
  <si>
    <t>%</t>
  </si>
  <si>
    <t>Unité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</si>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</sst>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_-* #,##0.0\ _€_-;\-* #,##0.0\ _€_-;_-* &quot;-&quot;??\ _€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5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/>
    <xf numFmtId="0" fontId="6" fillId="0" borderId="1" xfId="2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/>
    <xf numFmtId="0" fontId="9" fillId="0" borderId="1" xfId="1" applyFont="1" applyBorder="1"/>
    <xf numFmtId="1" fontId="10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7" fontId="10" fillId="0" borderId="1" xfId="3" applyNumberFormat="1" applyFont="1" applyFill="1" applyBorder="1" applyAlignment="1">
      <alignment horizontal="center"/>
    </xf>
    <xf numFmtId="0" fontId="9" fillId="0" borderId="1" xfId="2" applyFont="1" applyBorder="1" applyAlignment="1">
      <alignment horizontal="center" wrapText="1"/>
    </xf>
    <xf numFmtId="1" fontId="10" fillId="0" borderId="1" xfId="3" applyNumberFormat="1" applyFont="1" applyBorder="1" applyAlignment="1">
      <alignment horizontal="left"/>
    </xf>
    <xf numFmtId="166" fontId="9" fillId="0" borderId="1" xfId="2" applyNumberFormat="1" applyFont="1" applyBorder="1" applyAlignment="1">
      <alignment horizontal="center" wrapText="1"/>
    </xf>
    <xf numFmtId="167" fontId="10" fillId="0" borderId="1" xfId="3" applyNumberFormat="1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167" fontId="10" fillId="0" borderId="0" xfId="3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67" fontId="5" fillId="0" borderId="1" xfId="3" applyNumberFormat="1" applyFont="1" applyBorder="1" applyAlignment="1"/>
    <xf numFmtId="0" fontId="7" fillId="0" borderId="1" xfId="0" applyFont="1" applyBorder="1"/>
    <xf numFmtId="167" fontId="10" fillId="0" borderId="0" xfId="3" applyNumberFormat="1" applyFont="1"/>
    <xf numFmtId="1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5" fillId="4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2" fontId="3" fillId="0" borderId="0" xfId="3" applyNumberFormat="1" applyFont="1" applyAlignment="1">
      <alignment horizontal="center"/>
    </xf>
    <xf numFmtId="0" fontId="5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14" fillId="7" borderId="0" xfId="0" applyFont="1" applyFill="1" applyAlignment="1">
      <alignment horizontal="left" vertical="center" wrapText="1"/>
    </xf>
    <xf numFmtId="0" fontId="14" fillId="8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9" fillId="0" borderId="0" xfId="0" applyFont="1"/>
    <xf numFmtId="0" fontId="14" fillId="5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2" fontId="10" fillId="0" borderId="0" xfId="3" applyNumberFormat="1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5" fillId="0" borderId="1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9" fillId="0" borderId="4" xfId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2" fontId="10" fillId="0" borderId="4" xfId="3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1" fontId="10" fillId="0" borderId="1" xfId="3" applyNumberFormat="1" applyFont="1" applyBorder="1" applyAlignment="1">
      <alignment horizontal="center" vertical="center"/>
    </xf>
    <xf numFmtId="2" fontId="9" fillId="0" borderId="1" xfId="3" applyNumberFormat="1" applyFont="1" applyFill="1" applyBorder="1" applyAlignment="1">
      <alignment horizontal="center" vertical="center"/>
    </xf>
    <xf numFmtId="2" fontId="10" fillId="0" borderId="1" xfId="3" applyNumberFormat="1" applyFont="1" applyFill="1" applyBorder="1" applyAlignment="1">
      <alignment horizontal="center" vertical="center"/>
    </xf>
    <xf numFmtId="1" fontId="10" fillId="0" borderId="1" xfId="3" applyNumberFormat="1" applyFont="1" applyBorder="1" applyAlignment="1">
      <alignment horizontal="center"/>
    </xf>
    <xf numFmtId="2" fontId="10" fillId="0" borderId="1" xfId="3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1" applyFont="1" applyBorder="1"/>
    <xf numFmtId="1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2" fontId="10" fillId="0" borderId="4" xfId="3" applyNumberFormat="1" applyFont="1" applyBorder="1" applyAlignment="1">
      <alignment horizontal="center"/>
    </xf>
    <xf numFmtId="0" fontId="9" fillId="0" borderId="4" xfId="2" applyFont="1" applyBorder="1" applyAlignment="1">
      <alignment horizontal="center" wrapText="1"/>
    </xf>
    <xf numFmtId="1" fontId="10" fillId="0" borderId="4" xfId="3" applyNumberFormat="1" applyFont="1" applyBorder="1" applyAlignment="1">
      <alignment horizontal="center" vertical="center"/>
    </xf>
    <xf numFmtId="2" fontId="10" fillId="0" borderId="4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9" borderId="0" xfId="0" applyFont="1" applyFill="1"/>
    <xf numFmtId="0" fontId="9" fillId="9" borderId="0" xfId="0" applyFont="1" applyFill="1"/>
    <xf numFmtId="0" fontId="10" fillId="9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10" borderId="0" xfId="0" applyFont="1" applyFill="1"/>
    <xf numFmtId="0" fontId="6" fillId="10" borderId="0" xfId="0" applyFont="1" applyFill="1" applyAlignment="1">
      <alignment horizontal="center"/>
    </xf>
    <xf numFmtId="166" fontId="6" fillId="10" borderId="0" xfId="0" applyNumberFormat="1" applyFont="1" applyFill="1" applyAlignment="1">
      <alignment horizontal="center" vertical="center"/>
    </xf>
    <xf numFmtId="0" fontId="5" fillId="6" borderId="0" xfId="0" applyFont="1" applyFill="1"/>
    <xf numFmtId="0" fontId="10" fillId="6" borderId="0" xfId="0" applyFont="1" applyFill="1" applyAlignment="1">
      <alignment horizontal="center"/>
    </xf>
    <xf numFmtId="0" fontId="9" fillId="0" borderId="0" xfId="1" applyFont="1"/>
    <xf numFmtId="165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3" borderId="0" xfId="0" applyFont="1" applyFill="1"/>
    <xf numFmtId="2" fontId="5" fillId="3" borderId="0" xfId="3" applyNumberFormat="1" applyFont="1" applyFill="1" applyBorder="1" applyAlignment="1">
      <alignment horizontal="center"/>
    </xf>
    <xf numFmtId="165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3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10" fillId="3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10" borderId="0" xfId="0" applyFont="1" applyFill="1" applyAlignment="1">
      <alignment horizontal="left"/>
    </xf>
    <xf numFmtId="0" fontId="10" fillId="6" borderId="0" xfId="0" applyFont="1" applyFill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2" applyFont="1" applyAlignment="1">
      <alignment horizontal="center" vertical="center"/>
    </xf>
    <xf numFmtId="2" fontId="5" fillId="3" borderId="0" xfId="3" applyNumberFormat="1" applyFont="1" applyFill="1" applyBorder="1" applyAlignment="1">
      <alignment horizontal="center" vertical="center"/>
    </xf>
    <xf numFmtId="2" fontId="10" fillId="3" borderId="0" xfId="3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3" applyNumberFormat="1" applyFont="1" applyFill="1" applyBorder="1" applyAlignment="1">
      <alignment horizontal="center"/>
    </xf>
    <xf numFmtId="0" fontId="10" fillId="9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166" fontId="9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Milliers" xfId="3" builtinId="3"/>
    <cellStyle name="Milliers 2" xfId="2" xr:uid="{6F05F9C2-EC3E-4FCA-878D-91E7537CDD68}"/>
    <cellStyle name="Normal" xfId="0" builtinId="0"/>
    <cellStyle name="Normal 2" xfId="1" xr:uid="{0F213AB9-EF84-449A-BCBD-8A6C9133B7D2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8E39-E253-4323-8050-C09FEE9A37DF}">
  <dimension ref="A1:AC68"/>
  <sheetViews>
    <sheetView zoomScale="85" zoomScaleNormal="85" workbookViewId="0">
      <selection activeCell="N23" sqref="N23"/>
    </sheetView>
  </sheetViews>
  <sheetFormatPr baseColWidth="10" defaultRowHeight="11.25" x14ac:dyDescent="0.2"/>
  <cols>
    <col min="1" max="1" width="21.28515625" style="25" bestFit="1" customWidth="1"/>
    <col min="2" max="3" width="12.42578125" style="25" bestFit="1" customWidth="1"/>
    <col min="4" max="4" width="13.42578125" style="25" bestFit="1" customWidth="1"/>
    <col min="5" max="11" width="12.42578125" style="25" bestFit="1" customWidth="1"/>
    <col min="12" max="16384" width="11.42578125" style="25"/>
  </cols>
  <sheetData>
    <row r="1" spans="1:17" x14ac:dyDescent="0.2">
      <c r="A1" s="99" t="s">
        <v>419</v>
      </c>
      <c r="B1" s="99" t="s">
        <v>412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</row>
    <row r="2" spans="1:17" x14ac:dyDescent="0.2">
      <c r="A2" s="102" t="s">
        <v>394</v>
      </c>
      <c r="B2" s="103" t="s">
        <v>336</v>
      </c>
      <c r="C2" s="103" t="s">
        <v>337</v>
      </c>
      <c r="D2" s="103" t="s">
        <v>338</v>
      </c>
      <c r="E2" s="103" t="s">
        <v>339</v>
      </c>
      <c r="F2" s="103" t="s">
        <v>340</v>
      </c>
      <c r="G2" s="103" t="s">
        <v>122</v>
      </c>
      <c r="H2" s="103" t="s">
        <v>112</v>
      </c>
      <c r="I2" s="103" t="s">
        <v>116</v>
      </c>
      <c r="J2" s="103" t="s">
        <v>114</v>
      </c>
      <c r="K2" s="103" t="s">
        <v>120</v>
      </c>
      <c r="L2" s="103" t="s">
        <v>118</v>
      </c>
      <c r="M2" s="103" t="s">
        <v>117</v>
      </c>
      <c r="N2" s="103" t="s">
        <v>123</v>
      </c>
      <c r="O2" s="103" t="s">
        <v>417</v>
      </c>
      <c r="P2" s="103" t="s">
        <v>0</v>
      </c>
      <c r="Q2" s="103" t="s">
        <v>40</v>
      </c>
    </row>
    <row r="3" spans="1:17" x14ac:dyDescent="0.2">
      <c r="A3" s="104" t="s">
        <v>393</v>
      </c>
      <c r="B3" s="105">
        <v>0.28399999999999997</v>
      </c>
      <c r="C3" s="105">
        <v>18.2</v>
      </c>
      <c r="D3" s="105">
        <v>0.219</v>
      </c>
      <c r="E3" s="105">
        <v>0.105</v>
      </c>
      <c r="F3" s="105">
        <v>0.73199999999999998</v>
      </c>
      <c r="G3" s="105">
        <v>62</v>
      </c>
      <c r="H3" s="105">
        <v>6.5</v>
      </c>
      <c r="I3" s="105">
        <v>13.2</v>
      </c>
      <c r="J3" s="105">
        <v>3.2</v>
      </c>
      <c r="K3" s="105">
        <v>0.1</v>
      </c>
      <c r="L3" s="105">
        <v>4.5999999999999996</v>
      </c>
      <c r="M3" s="105">
        <v>0.6</v>
      </c>
      <c r="N3" s="105">
        <v>0.2</v>
      </c>
      <c r="O3" s="105">
        <v>8</v>
      </c>
      <c r="P3" s="105">
        <v>1.3</v>
      </c>
      <c r="Q3" s="105">
        <v>7</v>
      </c>
    </row>
    <row r="4" spans="1:17" x14ac:dyDescent="0.2">
      <c r="A4" s="104" t="s">
        <v>341</v>
      </c>
      <c r="B4" s="105">
        <v>2.5999999999999999E-2</v>
      </c>
      <c r="C4" s="105">
        <v>1.2</v>
      </c>
      <c r="D4" s="105">
        <v>0.01</v>
      </c>
      <c r="E4" s="105">
        <v>6.0000000000000001E-3</v>
      </c>
      <c r="F4" s="105">
        <v>2.4E-2</v>
      </c>
      <c r="G4" s="106" t="s">
        <v>416</v>
      </c>
      <c r="H4" s="106" t="s">
        <v>416</v>
      </c>
      <c r="I4" s="106" t="s">
        <v>416</v>
      </c>
      <c r="J4" s="106" t="s">
        <v>416</v>
      </c>
      <c r="K4" s="106" t="s">
        <v>416</v>
      </c>
      <c r="L4" s="106" t="s">
        <v>416</v>
      </c>
      <c r="M4" s="106" t="s">
        <v>416</v>
      </c>
      <c r="N4" s="106" t="s">
        <v>416</v>
      </c>
      <c r="O4" s="106" t="s">
        <v>416</v>
      </c>
      <c r="P4" s="106" t="s">
        <v>416</v>
      </c>
      <c r="Q4" s="106" t="s">
        <v>416</v>
      </c>
    </row>
    <row r="5" spans="1:17" x14ac:dyDescent="0.2">
      <c r="A5" s="107" t="s">
        <v>413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x14ac:dyDescent="0.2">
      <c r="A6" s="109" t="s">
        <v>146</v>
      </c>
      <c r="B6" s="110">
        <v>0.28299999999999997</v>
      </c>
      <c r="C6" s="111">
        <v>16</v>
      </c>
      <c r="D6" s="110">
        <f>2140/10000</f>
        <v>0.214</v>
      </c>
      <c r="E6" s="110">
        <f>993/10000</f>
        <v>9.9299999999999999E-2</v>
      </c>
      <c r="F6" s="110">
        <f>6990/10000</f>
        <v>0.69899999999999995</v>
      </c>
      <c r="G6" s="112">
        <v>60.9</v>
      </c>
      <c r="H6" s="112">
        <v>6.28</v>
      </c>
      <c r="I6" s="112">
        <v>13.1</v>
      </c>
      <c r="J6" s="112">
        <v>3.15</v>
      </c>
      <c r="K6" s="112">
        <v>0.37</v>
      </c>
      <c r="L6" s="112">
        <v>4.38</v>
      </c>
      <c r="M6" s="112">
        <v>0.56000000000000005</v>
      </c>
      <c r="N6" s="112">
        <v>0.22</v>
      </c>
      <c r="O6" s="112">
        <v>9.14</v>
      </c>
      <c r="P6" s="112">
        <v>1.27</v>
      </c>
      <c r="Q6" s="112">
        <v>6.13</v>
      </c>
    </row>
    <row r="7" spans="1:17" x14ac:dyDescent="0.2">
      <c r="A7" s="109" t="s">
        <v>230</v>
      </c>
      <c r="B7" s="110">
        <v>0.28499999999999998</v>
      </c>
      <c r="C7" s="111">
        <v>18</v>
      </c>
      <c r="D7" s="110">
        <f t="shared" ref="D7:D8" si="0">2140/10000</f>
        <v>0.214</v>
      </c>
      <c r="E7" s="110">
        <f t="shared" ref="E7:E8" si="1">993/10000</f>
        <v>9.9299999999999999E-2</v>
      </c>
      <c r="F7" s="110">
        <f t="shared" ref="F7:F8" si="2">6990/10000</f>
        <v>0.69899999999999995</v>
      </c>
      <c r="G7" s="112">
        <v>60.5</v>
      </c>
      <c r="H7" s="112">
        <v>6.28</v>
      </c>
      <c r="I7" s="112">
        <v>13.1</v>
      </c>
      <c r="J7" s="112">
        <v>3.16</v>
      </c>
      <c r="K7" s="112">
        <v>0.32</v>
      </c>
      <c r="L7" s="112">
        <v>4.34</v>
      </c>
      <c r="M7" s="112">
        <v>0.56999999999999995</v>
      </c>
      <c r="N7" s="112">
        <v>0.2</v>
      </c>
      <c r="O7" s="112">
        <v>8.57</v>
      </c>
      <c r="P7" s="112">
        <v>1.25</v>
      </c>
      <c r="Q7" s="112">
        <v>6.15</v>
      </c>
    </row>
    <row r="8" spans="1:17" x14ac:dyDescent="0.2">
      <c r="A8" s="109" t="s">
        <v>235</v>
      </c>
      <c r="B8" s="110">
        <v>0.27700000000000002</v>
      </c>
      <c r="C8" s="111">
        <v>16</v>
      </c>
      <c r="D8" s="110">
        <f t="shared" si="0"/>
        <v>0.214</v>
      </c>
      <c r="E8" s="110">
        <f t="shared" si="1"/>
        <v>9.9299999999999999E-2</v>
      </c>
      <c r="F8" s="110">
        <f t="shared" si="2"/>
        <v>0.69899999999999995</v>
      </c>
      <c r="G8" s="112">
        <v>60.7</v>
      </c>
      <c r="H8" s="112">
        <v>6.29</v>
      </c>
      <c r="I8" s="112">
        <v>13.2</v>
      </c>
      <c r="J8" s="112">
        <v>3.16</v>
      </c>
      <c r="K8" s="112">
        <v>0.36</v>
      </c>
      <c r="L8" s="112">
        <v>4.3499999999999996</v>
      </c>
      <c r="M8" s="112">
        <v>0.56000000000000005</v>
      </c>
      <c r="N8" s="112">
        <v>0.22</v>
      </c>
      <c r="O8" s="112">
        <v>7.99</v>
      </c>
      <c r="P8" s="112">
        <v>1.25</v>
      </c>
      <c r="Q8" s="112">
        <v>6.13</v>
      </c>
    </row>
    <row r="9" spans="1:17" x14ac:dyDescent="0.2">
      <c r="A9" s="113" t="s">
        <v>333</v>
      </c>
      <c r="B9" s="114">
        <f>MEDIAN(B6:B8)</f>
        <v>0.28299999999999997</v>
      </c>
      <c r="C9" s="114">
        <f t="shared" ref="C9:Q9" si="3">MEDIAN(C6:C8)</f>
        <v>16</v>
      </c>
      <c r="D9" s="114">
        <f t="shared" si="3"/>
        <v>0.214</v>
      </c>
      <c r="E9" s="114">
        <f t="shared" si="3"/>
        <v>9.9299999999999999E-2</v>
      </c>
      <c r="F9" s="114">
        <f t="shared" si="3"/>
        <v>0.69899999999999995</v>
      </c>
      <c r="G9" s="114">
        <f t="shared" si="3"/>
        <v>60.7</v>
      </c>
      <c r="H9" s="114">
        <f t="shared" si="3"/>
        <v>6.28</v>
      </c>
      <c r="I9" s="114">
        <f t="shared" si="3"/>
        <v>13.1</v>
      </c>
      <c r="J9" s="114">
        <f t="shared" si="3"/>
        <v>3.16</v>
      </c>
      <c r="K9" s="114">
        <f t="shared" si="3"/>
        <v>0.36</v>
      </c>
      <c r="L9" s="114">
        <f t="shared" si="3"/>
        <v>4.3499999999999996</v>
      </c>
      <c r="M9" s="114">
        <f t="shared" si="3"/>
        <v>0.56000000000000005</v>
      </c>
      <c r="N9" s="114">
        <f t="shared" si="3"/>
        <v>0.22</v>
      </c>
      <c r="O9" s="114">
        <f t="shared" si="3"/>
        <v>8.57</v>
      </c>
      <c r="P9" s="114">
        <f t="shared" si="3"/>
        <v>1.25</v>
      </c>
      <c r="Q9" s="114">
        <f t="shared" si="3"/>
        <v>6.13</v>
      </c>
    </row>
    <row r="10" spans="1:17" x14ac:dyDescent="0.2">
      <c r="A10" s="113" t="s">
        <v>334</v>
      </c>
      <c r="B10" s="115">
        <f t="shared" ref="B10:G10" si="4">STDEVA(B6:B8)</f>
        <v>4.1633319989322383E-3</v>
      </c>
      <c r="C10" s="115">
        <f t="shared" si="4"/>
        <v>1.1547005383792515</v>
      </c>
      <c r="D10" s="115">
        <f t="shared" si="4"/>
        <v>0</v>
      </c>
      <c r="E10" s="115">
        <f t="shared" si="4"/>
        <v>0</v>
      </c>
      <c r="F10" s="115">
        <f t="shared" si="4"/>
        <v>0</v>
      </c>
      <c r="G10" s="116">
        <f t="shared" si="4"/>
        <v>0.19999999999999929</v>
      </c>
      <c r="H10" s="116">
        <f t="shared" ref="H10:Q10" si="5">STDEVA(H6:H8)</f>
        <v>5.7735026918961348E-3</v>
      </c>
      <c r="I10" s="116">
        <f t="shared" si="5"/>
        <v>5.7735026918962373E-2</v>
      </c>
      <c r="J10" s="116">
        <f t="shared" si="5"/>
        <v>5.7735026918963907E-3</v>
      </c>
      <c r="K10" s="116">
        <f t="shared" si="5"/>
        <v>2.6457513110645901E-2</v>
      </c>
      <c r="L10" s="116">
        <f t="shared" si="5"/>
        <v>2.0816659994661379E-2</v>
      </c>
      <c r="M10" s="116">
        <f t="shared" si="5"/>
        <v>5.7735026918961981E-3</v>
      </c>
      <c r="N10" s="116">
        <f t="shared" si="5"/>
        <v>1.1547005383792509E-2</v>
      </c>
      <c r="O10" s="116">
        <f t="shared" si="5"/>
        <v>0.57500724633115152</v>
      </c>
      <c r="P10" s="116">
        <f t="shared" si="5"/>
        <v>1.1547005383792525E-2</v>
      </c>
      <c r="Q10" s="116">
        <f t="shared" si="5"/>
        <v>1.1547005383792781E-2</v>
      </c>
    </row>
    <row r="11" spans="1:17" x14ac:dyDescent="0.2">
      <c r="A11" s="113" t="s">
        <v>335</v>
      </c>
      <c r="B11" s="117">
        <f t="shared" ref="B11:G11" si="6">(B10/B9)*100</f>
        <v>1.4711420490926639</v>
      </c>
      <c r="C11" s="117">
        <f t="shared" si="6"/>
        <v>7.2168783648703219</v>
      </c>
      <c r="D11" s="117">
        <f t="shared" si="6"/>
        <v>0</v>
      </c>
      <c r="E11" s="117">
        <f t="shared" si="6"/>
        <v>0</v>
      </c>
      <c r="F11" s="117">
        <f t="shared" si="6"/>
        <v>0</v>
      </c>
      <c r="G11" s="117">
        <f t="shared" si="6"/>
        <v>0.32948929159802187</v>
      </c>
      <c r="H11" s="117">
        <f t="shared" ref="H11:Q11" si="7">(H10/H9)*100</f>
        <v>9.1934756240384302E-2</v>
      </c>
      <c r="I11" s="117">
        <f t="shared" si="7"/>
        <v>0.44072539632795704</v>
      </c>
      <c r="J11" s="117">
        <f t="shared" si="7"/>
        <v>0.18270578138912627</v>
      </c>
      <c r="K11" s="117">
        <f t="shared" si="7"/>
        <v>7.3493091974016389</v>
      </c>
      <c r="L11" s="117">
        <f t="shared" si="7"/>
        <v>0.47854390792325013</v>
      </c>
      <c r="M11" s="117">
        <f t="shared" si="7"/>
        <v>1.0309826235528923</v>
      </c>
      <c r="N11" s="117">
        <f t="shared" si="7"/>
        <v>5.2486388108147768</v>
      </c>
      <c r="O11" s="117">
        <f t="shared" si="7"/>
        <v>6.7095361298850813</v>
      </c>
      <c r="P11" s="117">
        <f t="shared" si="7"/>
        <v>0.92376043070340197</v>
      </c>
      <c r="Q11" s="117">
        <f t="shared" si="7"/>
        <v>0.18836876645665224</v>
      </c>
    </row>
    <row r="12" spans="1:17" x14ac:dyDescent="0.2">
      <c r="A12" s="118" t="s">
        <v>414</v>
      </c>
      <c r="B12" s="117">
        <f t="shared" ref="B12:F12" si="8">B3-B9</f>
        <v>1.0000000000000009E-3</v>
      </c>
      <c r="C12" s="117">
        <f t="shared" si="8"/>
        <v>2.1999999999999993</v>
      </c>
      <c r="D12" s="117">
        <f t="shared" si="8"/>
        <v>5.0000000000000044E-3</v>
      </c>
      <c r="E12" s="117">
        <f t="shared" si="8"/>
        <v>5.6999999999999967E-3</v>
      </c>
      <c r="F12" s="117">
        <f t="shared" si="8"/>
        <v>3.3000000000000029E-2</v>
      </c>
      <c r="G12" s="117">
        <f t="shared" ref="G12:Q12" si="9">G3-G9</f>
        <v>1.2999999999999972</v>
      </c>
      <c r="H12" s="117">
        <f t="shared" si="9"/>
        <v>0.21999999999999975</v>
      </c>
      <c r="I12" s="117">
        <f t="shared" si="9"/>
        <v>9.9999999999999645E-2</v>
      </c>
      <c r="J12" s="117">
        <f t="shared" si="9"/>
        <v>4.0000000000000036E-2</v>
      </c>
      <c r="K12" s="117">
        <f t="shared" si="9"/>
        <v>-0.26</v>
      </c>
      <c r="L12" s="117">
        <f t="shared" si="9"/>
        <v>0.25</v>
      </c>
      <c r="M12" s="117">
        <f t="shared" si="9"/>
        <v>3.9999999999999925E-2</v>
      </c>
      <c r="N12" s="117">
        <f t="shared" si="9"/>
        <v>-1.999999999999999E-2</v>
      </c>
      <c r="O12" s="117">
        <f t="shared" si="9"/>
        <v>-0.57000000000000028</v>
      </c>
      <c r="P12" s="117">
        <f t="shared" si="9"/>
        <v>5.0000000000000044E-2</v>
      </c>
      <c r="Q12" s="117">
        <f t="shared" si="9"/>
        <v>0.87000000000000011</v>
      </c>
    </row>
    <row r="13" spans="1:17" x14ac:dyDescent="0.2">
      <c r="A13" s="118" t="s">
        <v>415</v>
      </c>
      <c r="B13" s="114">
        <f>ABS(B12*100/B3)</f>
        <v>0.35211267605633839</v>
      </c>
      <c r="C13" s="114">
        <f t="shared" ref="C13:Q13" si="10">ABS(C12*100/C3)</f>
        <v>12.087912087912086</v>
      </c>
      <c r="D13" s="114">
        <f t="shared" si="10"/>
        <v>2.2831050228310521</v>
      </c>
      <c r="E13" s="114">
        <f t="shared" si="10"/>
        <v>5.4285714285714253</v>
      </c>
      <c r="F13" s="114">
        <f t="shared" si="10"/>
        <v>4.5081967213114797</v>
      </c>
      <c r="G13" s="114">
        <f t="shared" si="10"/>
        <v>2.0967741935483826</v>
      </c>
      <c r="H13" s="114">
        <f t="shared" si="10"/>
        <v>3.3846153846153806</v>
      </c>
      <c r="I13" s="114">
        <f t="shared" si="10"/>
        <v>0.7575757575757549</v>
      </c>
      <c r="J13" s="114">
        <f t="shared" si="10"/>
        <v>1.2500000000000011</v>
      </c>
      <c r="K13" s="114">
        <f t="shared" si="10"/>
        <v>260</v>
      </c>
      <c r="L13" s="114">
        <f t="shared" si="10"/>
        <v>5.4347826086956523</v>
      </c>
      <c r="M13" s="114">
        <f t="shared" si="10"/>
        <v>6.6666666666666545</v>
      </c>
      <c r="N13" s="114">
        <f t="shared" si="10"/>
        <v>9.9999999999999947</v>
      </c>
      <c r="O13" s="114">
        <f t="shared" si="10"/>
        <v>7.1250000000000036</v>
      </c>
      <c r="P13" s="114">
        <f t="shared" si="10"/>
        <v>3.8461538461538494</v>
      </c>
      <c r="Q13" s="114">
        <f t="shared" si="10"/>
        <v>12.428571428571431</v>
      </c>
    </row>
    <row r="16" spans="1:17" x14ac:dyDescent="0.2">
      <c r="A16" s="99" t="s">
        <v>419</v>
      </c>
      <c r="B16" s="99" t="s">
        <v>418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x14ac:dyDescent="0.2">
      <c r="A17" s="102" t="s">
        <v>394</v>
      </c>
      <c r="B17" s="103" t="s">
        <v>322</v>
      </c>
      <c r="C17" s="103" t="s">
        <v>323</v>
      </c>
      <c r="D17" s="103" t="s">
        <v>324</v>
      </c>
      <c r="E17" s="103" t="s">
        <v>325</v>
      </c>
      <c r="F17" s="103" t="s">
        <v>326</v>
      </c>
      <c r="G17" s="103" t="s">
        <v>327</v>
      </c>
      <c r="H17" s="103" t="s">
        <v>328</v>
      </c>
      <c r="I17" s="103" t="s">
        <v>329</v>
      </c>
      <c r="J17" s="103" t="s">
        <v>330</v>
      </c>
      <c r="K17" s="103" t="s">
        <v>331</v>
      </c>
      <c r="L17" s="103" t="s">
        <v>332</v>
      </c>
    </row>
    <row r="18" spans="1:12" x14ac:dyDescent="0.2">
      <c r="A18" s="102" t="s">
        <v>421</v>
      </c>
      <c r="B18" s="103" t="s">
        <v>420</v>
      </c>
      <c r="C18" s="103" t="s">
        <v>420</v>
      </c>
      <c r="D18" s="103" t="s">
        <v>420</v>
      </c>
      <c r="E18" s="103" t="s">
        <v>420</v>
      </c>
      <c r="F18" s="103" t="s">
        <v>420</v>
      </c>
      <c r="G18" s="103" t="s">
        <v>420</v>
      </c>
      <c r="H18" s="103" t="s">
        <v>420</v>
      </c>
      <c r="I18" s="103" t="s">
        <v>420</v>
      </c>
      <c r="J18" s="103" t="s">
        <v>420</v>
      </c>
      <c r="K18" s="103" t="s">
        <v>420</v>
      </c>
      <c r="L18" s="103" t="s">
        <v>420</v>
      </c>
    </row>
    <row r="19" spans="1:12" x14ac:dyDescent="0.2">
      <c r="A19" s="104" t="s">
        <v>393</v>
      </c>
      <c r="B19" s="137">
        <v>54.31</v>
      </c>
      <c r="C19" s="137">
        <v>14.46</v>
      </c>
      <c r="D19" s="137">
        <v>12.27</v>
      </c>
      <c r="E19" s="137">
        <v>6.89</v>
      </c>
      <c r="F19" s="137">
        <v>2.62</v>
      </c>
      <c r="G19" s="137">
        <v>4.33</v>
      </c>
      <c r="H19" s="137">
        <v>1.65</v>
      </c>
      <c r="I19" s="138">
        <v>0.9</v>
      </c>
      <c r="J19" s="136" t="s">
        <v>416</v>
      </c>
      <c r="K19" s="136" t="s">
        <v>416</v>
      </c>
      <c r="L19" s="136" t="s">
        <v>416</v>
      </c>
    </row>
    <row r="20" spans="1:12" x14ac:dyDescent="0.2">
      <c r="A20" s="104" t="s">
        <v>341</v>
      </c>
      <c r="B20" s="137">
        <v>1</v>
      </c>
      <c r="C20" s="137">
        <v>0.36</v>
      </c>
      <c r="D20" s="137">
        <v>0.33</v>
      </c>
      <c r="E20" s="137">
        <v>0.18</v>
      </c>
      <c r="F20" s="137">
        <v>0.14000000000000001</v>
      </c>
      <c r="G20" s="137">
        <v>0.13</v>
      </c>
      <c r="H20" s="137">
        <v>0.05</v>
      </c>
      <c r="I20" s="137">
        <v>0.05</v>
      </c>
      <c r="J20" s="136" t="s">
        <v>416</v>
      </c>
      <c r="K20" s="136" t="s">
        <v>416</v>
      </c>
      <c r="L20" s="136" t="s">
        <v>416</v>
      </c>
    </row>
    <row r="21" spans="1:12" x14ac:dyDescent="0.2">
      <c r="A21" s="107" t="s">
        <v>413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x14ac:dyDescent="0.2">
      <c r="A22" s="109" t="s">
        <v>69</v>
      </c>
      <c r="B22" s="112">
        <v>54.6</v>
      </c>
      <c r="C22" s="112">
        <v>14.5</v>
      </c>
      <c r="D22" s="111">
        <v>12.4</v>
      </c>
      <c r="E22" s="112">
        <v>6.89</v>
      </c>
      <c r="F22" s="112">
        <v>2.56</v>
      </c>
      <c r="G22" s="112">
        <v>4.43</v>
      </c>
      <c r="H22" s="112">
        <v>1.67</v>
      </c>
      <c r="I22" s="112">
        <v>0.91</v>
      </c>
      <c r="J22" s="112">
        <v>1.59</v>
      </c>
      <c r="K22" s="112">
        <v>0.19</v>
      </c>
      <c r="L22" s="112">
        <v>1.1200000000000001</v>
      </c>
    </row>
    <row r="23" spans="1:12" x14ac:dyDescent="0.2">
      <c r="A23" s="109" t="s">
        <v>91</v>
      </c>
      <c r="B23" s="112">
        <v>53.8</v>
      </c>
      <c r="C23" s="112">
        <v>14.4</v>
      </c>
      <c r="D23" s="111">
        <v>12.3</v>
      </c>
      <c r="E23" s="112">
        <v>6.82</v>
      </c>
      <c r="F23" s="112">
        <v>2.58</v>
      </c>
      <c r="G23" s="112">
        <v>4.42</v>
      </c>
      <c r="H23" s="112">
        <v>1.65</v>
      </c>
      <c r="I23" s="112">
        <v>0.9</v>
      </c>
      <c r="J23" s="112">
        <v>1.61</v>
      </c>
      <c r="K23" s="112">
        <v>0.19</v>
      </c>
      <c r="L23" s="112">
        <v>1.1399999999999999</v>
      </c>
    </row>
    <row r="24" spans="1:12" x14ac:dyDescent="0.2">
      <c r="A24" s="109" t="s">
        <v>101</v>
      </c>
      <c r="B24" s="112">
        <v>54.5</v>
      </c>
      <c r="C24" s="112">
        <v>14.5</v>
      </c>
      <c r="D24" s="111">
        <v>12.4</v>
      </c>
      <c r="E24" s="112">
        <v>6.86</v>
      </c>
      <c r="F24" s="112">
        <v>2.58</v>
      </c>
      <c r="G24" s="112">
        <v>4.43</v>
      </c>
      <c r="H24" s="112">
        <v>1.68</v>
      </c>
      <c r="I24" s="112">
        <v>0.92</v>
      </c>
      <c r="J24" s="112">
        <v>1.59</v>
      </c>
      <c r="K24" s="112">
        <v>0.2</v>
      </c>
      <c r="L24" s="112">
        <v>1.1299999999999999</v>
      </c>
    </row>
    <row r="25" spans="1:12" x14ac:dyDescent="0.2">
      <c r="A25" s="109" t="s">
        <v>166</v>
      </c>
      <c r="B25" s="112">
        <v>54.5</v>
      </c>
      <c r="C25" s="112">
        <v>14.6</v>
      </c>
      <c r="D25" s="111">
        <v>12.3</v>
      </c>
      <c r="E25" s="112">
        <v>6.96</v>
      </c>
      <c r="F25" s="112">
        <v>2.67</v>
      </c>
      <c r="G25" s="112">
        <v>4.49</v>
      </c>
      <c r="H25" s="112">
        <v>1.67</v>
      </c>
      <c r="I25" s="112">
        <v>0.91</v>
      </c>
      <c r="J25" s="112">
        <v>1.69</v>
      </c>
      <c r="K25" s="112">
        <v>0.21</v>
      </c>
      <c r="L25" s="112">
        <v>1</v>
      </c>
    </row>
    <row r="26" spans="1:12" x14ac:dyDescent="0.2">
      <c r="A26" s="109" t="s">
        <v>186</v>
      </c>
      <c r="B26" s="112">
        <v>54.2</v>
      </c>
      <c r="C26" s="112">
        <v>14.5</v>
      </c>
      <c r="D26" s="111">
        <v>12.2</v>
      </c>
      <c r="E26" s="112">
        <v>6.91</v>
      </c>
      <c r="F26" s="112">
        <v>2.63</v>
      </c>
      <c r="G26" s="112">
        <v>4.38</v>
      </c>
      <c r="H26" s="112">
        <v>1.64</v>
      </c>
      <c r="I26" s="112">
        <v>0.9</v>
      </c>
      <c r="J26" s="112">
        <v>1.63</v>
      </c>
      <c r="K26" s="112">
        <v>0.21</v>
      </c>
      <c r="L26" s="112">
        <v>0.94</v>
      </c>
    </row>
    <row r="27" spans="1:12" x14ac:dyDescent="0.2">
      <c r="A27" s="109" t="s">
        <v>199</v>
      </c>
      <c r="B27" s="112">
        <v>54.1</v>
      </c>
      <c r="C27" s="112">
        <v>14.4</v>
      </c>
      <c r="D27" s="111">
        <v>12.2</v>
      </c>
      <c r="E27" s="112">
        <v>6.88</v>
      </c>
      <c r="F27" s="112">
        <v>2.62</v>
      </c>
      <c r="G27" s="112">
        <v>4.3600000000000003</v>
      </c>
      <c r="H27" s="112">
        <v>1.66</v>
      </c>
      <c r="I27" s="112">
        <v>0.89</v>
      </c>
      <c r="J27" s="112">
        <v>1.64</v>
      </c>
      <c r="K27" s="112">
        <v>0.2</v>
      </c>
      <c r="L27" s="112">
        <v>0.96</v>
      </c>
    </row>
    <row r="28" spans="1:12" x14ac:dyDescent="0.2">
      <c r="A28" s="119" t="s">
        <v>333</v>
      </c>
      <c r="B28" s="114">
        <f>MEDIAN(B22:B27)</f>
        <v>54.35</v>
      </c>
      <c r="C28" s="114">
        <f t="shared" ref="C28:L28" si="11">MEDIAN(C22:C27)</f>
        <v>14.5</v>
      </c>
      <c r="D28" s="114">
        <f t="shared" si="11"/>
        <v>12.3</v>
      </c>
      <c r="E28" s="114">
        <f t="shared" si="11"/>
        <v>6.8849999999999998</v>
      </c>
      <c r="F28" s="114">
        <f t="shared" si="11"/>
        <v>2.6</v>
      </c>
      <c r="G28" s="114">
        <f t="shared" si="11"/>
        <v>4.4249999999999998</v>
      </c>
      <c r="H28" s="114">
        <f t="shared" si="11"/>
        <v>1.665</v>
      </c>
      <c r="I28" s="114">
        <f t="shared" si="11"/>
        <v>0.90500000000000003</v>
      </c>
      <c r="J28" s="114">
        <f t="shared" si="11"/>
        <v>1.62</v>
      </c>
      <c r="K28" s="114">
        <f t="shared" si="11"/>
        <v>0.2</v>
      </c>
      <c r="L28" s="114">
        <f t="shared" si="11"/>
        <v>1.06</v>
      </c>
    </row>
    <row r="29" spans="1:12" x14ac:dyDescent="0.2">
      <c r="A29" s="119" t="s">
        <v>341</v>
      </c>
      <c r="B29" s="117">
        <f>STDEVA(B22:B27)</f>
        <v>0.30605010483034834</v>
      </c>
      <c r="C29" s="117">
        <f t="shared" ref="C29:L29" si="12">STDEVA(C22:C27)</f>
        <v>7.5277265270907834E-2</v>
      </c>
      <c r="D29" s="117">
        <f t="shared" si="12"/>
        <v>8.944271909999206E-2</v>
      </c>
      <c r="E29" s="117">
        <f t="shared" si="12"/>
        <v>4.7187568984496921E-2</v>
      </c>
      <c r="F29" s="117">
        <f t="shared" si="12"/>
        <v>4.0824829046386242E-2</v>
      </c>
      <c r="G29" s="117">
        <f t="shared" si="12"/>
        <v>4.5350486950711609E-2</v>
      </c>
      <c r="H29" s="117">
        <f t="shared" si="12"/>
        <v>1.4719601443879758E-2</v>
      </c>
      <c r="I29" s="117">
        <f t="shared" si="12"/>
        <v>1.0488088481701525E-2</v>
      </c>
      <c r="J29" s="117">
        <f t="shared" si="12"/>
        <v>3.7815340802378007E-2</v>
      </c>
      <c r="K29" s="117">
        <f t="shared" si="12"/>
        <v>8.9442719099991543E-3</v>
      </c>
      <c r="L29" s="117">
        <f t="shared" si="12"/>
        <v>9.1742392963485894E-2</v>
      </c>
    </row>
    <row r="30" spans="1:12" x14ac:dyDescent="0.2">
      <c r="A30" s="119" t="s">
        <v>335</v>
      </c>
      <c r="B30" s="117">
        <f>B29/B28*100</f>
        <v>0.56310966850110078</v>
      </c>
      <c r="C30" s="117">
        <f t="shared" ref="C30:L30" si="13">C29/C28*100</f>
        <v>0.51915355359246784</v>
      </c>
      <c r="D30" s="117">
        <f t="shared" si="13"/>
        <v>0.72717657804871583</v>
      </c>
      <c r="E30" s="117">
        <f t="shared" si="13"/>
        <v>0.68536774124178534</v>
      </c>
      <c r="F30" s="117">
        <f t="shared" si="13"/>
        <v>1.5701857325533171</v>
      </c>
      <c r="G30" s="117">
        <f t="shared" si="13"/>
        <v>1.0248697615980025</v>
      </c>
      <c r="H30" s="117">
        <f t="shared" si="13"/>
        <v>0.88406014677956513</v>
      </c>
      <c r="I30" s="117">
        <f t="shared" si="13"/>
        <v>1.1589048046079033</v>
      </c>
      <c r="J30" s="117">
        <f t="shared" si="13"/>
        <v>2.3342802964430867</v>
      </c>
      <c r="K30" s="117">
        <f t="shared" si="13"/>
        <v>4.4721359549995769</v>
      </c>
      <c r="L30" s="117">
        <f t="shared" si="13"/>
        <v>8.6549427324043293</v>
      </c>
    </row>
    <row r="31" spans="1:12" x14ac:dyDescent="0.2">
      <c r="A31" s="118" t="s">
        <v>414</v>
      </c>
      <c r="B31" s="117">
        <f>B19-B28</f>
        <v>-3.9999999999999147E-2</v>
      </c>
      <c r="C31" s="117">
        <f t="shared" ref="C31:I31" si="14">C19-C28</f>
        <v>-3.9999999999999147E-2</v>
      </c>
      <c r="D31" s="117">
        <f t="shared" si="14"/>
        <v>-3.0000000000001137E-2</v>
      </c>
      <c r="E31" s="117">
        <f t="shared" si="14"/>
        <v>4.9999999999998934E-3</v>
      </c>
      <c r="F31" s="117">
        <f t="shared" si="14"/>
        <v>2.0000000000000018E-2</v>
      </c>
      <c r="G31" s="117">
        <f t="shared" si="14"/>
        <v>-9.4999999999999751E-2</v>
      </c>
      <c r="H31" s="117">
        <f t="shared" si="14"/>
        <v>-1.5000000000000124E-2</v>
      </c>
      <c r="I31" s="117">
        <f t="shared" si="14"/>
        <v>-5.0000000000000044E-3</v>
      </c>
      <c r="J31" s="117" t="s">
        <v>416</v>
      </c>
      <c r="K31" s="117" t="s">
        <v>416</v>
      </c>
      <c r="L31" s="117" t="s">
        <v>416</v>
      </c>
    </row>
    <row r="32" spans="1:12" x14ac:dyDescent="0.2">
      <c r="A32" s="118" t="s">
        <v>415</v>
      </c>
      <c r="B32" s="114">
        <f>ABS(B31*100/B19)</f>
        <v>7.365126127784781E-2</v>
      </c>
      <c r="C32" s="114">
        <f t="shared" ref="C32:I32" si="15">ABS(C31*100/C19)</f>
        <v>0.27662517289072713</v>
      </c>
      <c r="D32" s="114">
        <f t="shared" si="15"/>
        <v>0.24449877750612176</v>
      </c>
      <c r="E32" s="114">
        <f t="shared" si="15"/>
        <v>7.2568940493467252E-2</v>
      </c>
      <c r="F32" s="114">
        <f t="shared" si="15"/>
        <v>0.7633587786259548</v>
      </c>
      <c r="G32" s="114">
        <f t="shared" si="15"/>
        <v>2.1939953810623498</v>
      </c>
      <c r="H32" s="114">
        <f t="shared" si="15"/>
        <v>0.90909090909091672</v>
      </c>
      <c r="I32" s="114">
        <f t="shared" si="15"/>
        <v>0.55555555555555602</v>
      </c>
      <c r="J32" s="114" t="s">
        <v>416</v>
      </c>
      <c r="K32" s="114" t="s">
        <v>416</v>
      </c>
      <c r="L32" s="114" t="s">
        <v>416</v>
      </c>
    </row>
    <row r="33" spans="1:29" x14ac:dyDescent="0.2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29" x14ac:dyDescent="0.2">
      <c r="A34" s="99" t="s">
        <v>419</v>
      </c>
      <c r="B34" s="99" t="s">
        <v>418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29" x14ac:dyDescent="0.2">
      <c r="A35" s="120" t="s">
        <v>394</v>
      </c>
      <c r="B35" s="121" t="s">
        <v>342</v>
      </c>
      <c r="C35" s="121" t="s">
        <v>343</v>
      </c>
      <c r="D35" s="121" t="s">
        <v>344</v>
      </c>
      <c r="E35" s="121" t="s">
        <v>345</v>
      </c>
      <c r="F35" s="121" t="s">
        <v>346</v>
      </c>
      <c r="G35" s="121" t="s">
        <v>347</v>
      </c>
      <c r="H35" s="121" t="s">
        <v>348</v>
      </c>
      <c r="I35" s="121" t="s">
        <v>349</v>
      </c>
      <c r="J35" s="121" t="s">
        <v>350</v>
      </c>
      <c r="K35" s="121" t="s">
        <v>351</v>
      </c>
      <c r="L35" s="121" t="s">
        <v>352</v>
      </c>
      <c r="M35" s="121" t="s">
        <v>354</v>
      </c>
      <c r="N35" s="121" t="s">
        <v>355</v>
      </c>
      <c r="O35" s="121" t="s">
        <v>356</v>
      </c>
      <c r="P35" s="121" t="s">
        <v>357</v>
      </c>
      <c r="Q35" s="121" t="s">
        <v>358</v>
      </c>
      <c r="R35" s="121" t="s">
        <v>359</v>
      </c>
      <c r="S35" s="121" t="s">
        <v>360</v>
      </c>
      <c r="T35" s="121" t="s">
        <v>361</v>
      </c>
      <c r="U35" s="121" t="s">
        <v>362</v>
      </c>
      <c r="V35" s="121" t="s">
        <v>363</v>
      </c>
      <c r="W35" s="121" t="s">
        <v>364</v>
      </c>
      <c r="X35" s="122"/>
      <c r="Y35" s="122"/>
      <c r="Z35" s="122"/>
      <c r="AA35" s="122"/>
      <c r="AB35" s="122"/>
      <c r="AC35" s="122"/>
    </row>
    <row r="36" spans="1:29" x14ac:dyDescent="0.2">
      <c r="A36" s="120" t="s">
        <v>421</v>
      </c>
      <c r="B36" s="121" t="s">
        <v>422</v>
      </c>
      <c r="C36" s="121" t="s">
        <v>422</v>
      </c>
      <c r="D36" s="121" t="s">
        <v>422</v>
      </c>
      <c r="E36" s="121" t="s">
        <v>422</v>
      </c>
      <c r="F36" s="121" t="s">
        <v>422</v>
      </c>
      <c r="G36" s="121" t="s">
        <v>422</v>
      </c>
      <c r="H36" s="121" t="s">
        <v>422</v>
      </c>
      <c r="I36" s="121" t="s">
        <v>422</v>
      </c>
      <c r="J36" s="121" t="s">
        <v>422</v>
      </c>
      <c r="K36" s="121" t="s">
        <v>422</v>
      </c>
      <c r="L36" s="121" t="s">
        <v>422</v>
      </c>
      <c r="M36" s="121" t="s">
        <v>422</v>
      </c>
      <c r="N36" s="121" t="s">
        <v>422</v>
      </c>
      <c r="O36" s="121" t="s">
        <v>422</v>
      </c>
      <c r="P36" s="121" t="s">
        <v>422</v>
      </c>
      <c r="Q36" s="121" t="s">
        <v>422</v>
      </c>
      <c r="R36" s="121" t="s">
        <v>422</v>
      </c>
      <c r="S36" s="121" t="s">
        <v>422</v>
      </c>
      <c r="T36" s="121" t="s">
        <v>422</v>
      </c>
      <c r="U36" s="121" t="s">
        <v>422</v>
      </c>
      <c r="V36" s="121" t="s">
        <v>422</v>
      </c>
      <c r="W36" s="121" t="s">
        <v>422</v>
      </c>
      <c r="X36" s="122"/>
      <c r="Y36" s="122"/>
      <c r="Z36" s="122"/>
      <c r="AA36" s="122"/>
      <c r="AB36" s="122"/>
      <c r="AC36" s="122"/>
    </row>
    <row r="37" spans="1:29" x14ac:dyDescent="0.2">
      <c r="A37" s="123" t="s">
        <v>393</v>
      </c>
      <c r="B37" s="139">
        <v>0.75</v>
      </c>
      <c r="C37" s="139">
        <v>2.2000000000000002</v>
      </c>
      <c r="D37" s="139">
        <v>465.3</v>
      </c>
      <c r="E37" s="139">
        <v>1.4</v>
      </c>
      <c r="F37" s="139">
        <v>0.95</v>
      </c>
      <c r="G37" s="139">
        <v>0.43</v>
      </c>
      <c r="H37" s="139">
        <v>55.71</v>
      </c>
      <c r="I37" s="139">
        <v>399</v>
      </c>
      <c r="J37" s="139">
        <v>78.92</v>
      </c>
      <c r="K37" s="139">
        <v>152.24</v>
      </c>
      <c r="L37" s="139">
        <v>4.42</v>
      </c>
      <c r="M37" s="139">
        <v>1112</v>
      </c>
      <c r="N37" s="139">
        <v>4.47</v>
      </c>
      <c r="O37" s="139">
        <v>2.72</v>
      </c>
      <c r="P37" s="139">
        <v>1.24</v>
      </c>
      <c r="Q37" s="139">
        <v>18.21</v>
      </c>
      <c r="R37" s="139">
        <v>4.5999999999999996</v>
      </c>
      <c r="S37" s="139">
        <v>1.37</v>
      </c>
      <c r="T37" s="139">
        <v>4.41</v>
      </c>
      <c r="U37" s="139">
        <v>0.95</v>
      </c>
      <c r="V37" s="139">
        <v>0.11</v>
      </c>
      <c r="W37" s="139">
        <v>6.7999999999999996E-3</v>
      </c>
      <c r="X37" s="122"/>
      <c r="Y37" s="122"/>
      <c r="Z37" s="122"/>
      <c r="AA37" s="122"/>
      <c r="AB37" s="122"/>
      <c r="AC37" s="122"/>
    </row>
    <row r="38" spans="1:29" x14ac:dyDescent="0.2">
      <c r="A38" s="123" t="s">
        <v>341</v>
      </c>
      <c r="B38" s="139">
        <v>0.15</v>
      </c>
      <c r="C38" s="139">
        <v>0.53</v>
      </c>
      <c r="D38" s="139">
        <v>29.5</v>
      </c>
      <c r="E38" s="139">
        <v>0.25</v>
      </c>
      <c r="F38" s="139">
        <v>0.15</v>
      </c>
      <c r="G38" s="139">
        <v>0.09</v>
      </c>
      <c r="H38" s="139">
        <v>4.87</v>
      </c>
      <c r="I38" s="139">
        <v>11</v>
      </c>
      <c r="J38" s="139">
        <v>5.6</v>
      </c>
      <c r="K38" s="139">
        <v>11.43</v>
      </c>
      <c r="L38" s="139">
        <v>0.56999999999999995</v>
      </c>
      <c r="M38" s="139">
        <v>102</v>
      </c>
      <c r="N38" s="139">
        <v>0.56999999999999995</v>
      </c>
      <c r="O38" s="139">
        <v>0.37</v>
      </c>
      <c r="P38" s="139">
        <v>0.19</v>
      </c>
      <c r="Q38" s="139">
        <v>1.88</v>
      </c>
      <c r="R38" s="139">
        <v>0.57999999999999996</v>
      </c>
      <c r="S38" s="139">
        <v>0.1</v>
      </c>
      <c r="T38" s="139">
        <v>0.56000000000000005</v>
      </c>
      <c r="U38" s="139">
        <v>0.15</v>
      </c>
      <c r="V38" s="139">
        <v>1.4E-2</v>
      </c>
      <c r="W38" s="139">
        <v>1.5E-3</v>
      </c>
      <c r="X38" s="122"/>
      <c r="Y38" s="122"/>
      <c r="Z38" s="122"/>
      <c r="AA38" s="122"/>
      <c r="AB38" s="122"/>
      <c r="AC38" s="122"/>
    </row>
    <row r="39" spans="1:29" x14ac:dyDescent="0.2">
      <c r="A39" s="135" t="s">
        <v>413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2"/>
      <c r="Y39" s="122"/>
      <c r="Z39" s="122"/>
      <c r="AA39" s="122"/>
      <c r="AB39" s="122"/>
      <c r="AC39" s="122"/>
    </row>
    <row r="40" spans="1:29" x14ac:dyDescent="0.2">
      <c r="A40" s="125" t="s">
        <v>69</v>
      </c>
      <c r="B40" s="126">
        <v>0.5</v>
      </c>
      <c r="C40" s="126">
        <v>2.5</v>
      </c>
      <c r="D40" s="126">
        <v>470</v>
      </c>
      <c r="E40" s="126">
        <v>2.5</v>
      </c>
      <c r="F40" s="126">
        <v>0.8</v>
      </c>
      <c r="G40" s="126">
        <v>0.4</v>
      </c>
      <c r="H40" s="126">
        <v>53.9</v>
      </c>
      <c r="I40" s="122" t="s">
        <v>353</v>
      </c>
      <c r="J40" s="126">
        <v>85.3</v>
      </c>
      <c r="K40" s="126">
        <f>0.015*10000</f>
        <v>150</v>
      </c>
      <c r="L40" s="126">
        <v>4.4000000000000004</v>
      </c>
      <c r="M40" s="126">
        <v>1310</v>
      </c>
      <c r="N40" s="126">
        <v>4.55</v>
      </c>
      <c r="O40" s="126">
        <v>2.78</v>
      </c>
      <c r="P40" s="126">
        <v>1.1399999999999999</v>
      </c>
      <c r="Q40" s="126">
        <v>18</v>
      </c>
      <c r="R40" s="126">
        <v>4.8099999999999996</v>
      </c>
      <c r="S40" s="126">
        <v>1</v>
      </c>
      <c r="T40" s="126">
        <v>5</v>
      </c>
      <c r="U40" s="126">
        <v>0.93</v>
      </c>
      <c r="V40" s="126">
        <v>0.1</v>
      </c>
      <c r="W40" s="122" t="s">
        <v>353</v>
      </c>
      <c r="X40" s="122"/>
      <c r="Y40" s="122"/>
      <c r="Z40" s="122"/>
      <c r="AA40" s="122"/>
      <c r="AB40" s="122"/>
      <c r="AC40" s="122"/>
    </row>
    <row r="41" spans="1:29" x14ac:dyDescent="0.2">
      <c r="A41" s="125" t="s">
        <v>91</v>
      </c>
      <c r="B41" s="126">
        <v>0.5</v>
      </c>
      <c r="C41" s="126">
        <v>2.5</v>
      </c>
      <c r="D41" s="126">
        <v>460</v>
      </c>
      <c r="E41" s="126">
        <v>2.5</v>
      </c>
      <c r="F41" s="126">
        <v>0.7</v>
      </c>
      <c r="G41" s="126">
        <v>0.4</v>
      </c>
      <c r="H41" s="126">
        <v>54.4</v>
      </c>
      <c r="I41" s="122" t="s">
        <v>353</v>
      </c>
      <c r="J41" s="126">
        <v>84.8</v>
      </c>
      <c r="K41" s="126">
        <f>0.018*10000</f>
        <v>180</v>
      </c>
      <c r="L41" s="126">
        <v>4.4000000000000004</v>
      </c>
      <c r="M41" s="126">
        <v>1310</v>
      </c>
      <c r="N41" s="126">
        <v>4.63</v>
      </c>
      <c r="O41" s="126">
        <v>2.85</v>
      </c>
      <c r="P41" s="126">
        <v>1.17</v>
      </c>
      <c r="Q41" s="126">
        <v>18.399999999999999</v>
      </c>
      <c r="R41" s="126">
        <v>4.79</v>
      </c>
      <c r="S41" s="126">
        <v>1</v>
      </c>
      <c r="T41" s="126">
        <v>5</v>
      </c>
      <c r="U41" s="126">
        <v>0.99</v>
      </c>
      <c r="V41" s="126">
        <v>0.1</v>
      </c>
      <c r="W41" s="122" t="s">
        <v>353</v>
      </c>
      <c r="X41" s="122"/>
      <c r="Y41" s="122"/>
      <c r="Z41" s="122"/>
      <c r="AA41" s="122"/>
      <c r="AB41" s="122"/>
      <c r="AC41" s="122"/>
    </row>
    <row r="42" spans="1:29" x14ac:dyDescent="0.2">
      <c r="A42" s="125" t="s">
        <v>101</v>
      </c>
      <c r="B42" s="126">
        <v>0.5</v>
      </c>
      <c r="C42" s="126">
        <v>2.5</v>
      </c>
      <c r="D42" s="126">
        <v>462</v>
      </c>
      <c r="E42" s="126">
        <v>2.5</v>
      </c>
      <c r="F42" s="126">
        <v>0.8</v>
      </c>
      <c r="G42" s="126">
        <v>0.3</v>
      </c>
      <c r="H42" s="126">
        <v>54.1</v>
      </c>
      <c r="I42" s="122" t="s">
        <v>353</v>
      </c>
      <c r="J42" s="126">
        <v>84.8</v>
      </c>
      <c r="K42" s="126">
        <f>0.015*10000</f>
        <v>150</v>
      </c>
      <c r="L42" s="126">
        <v>4.5</v>
      </c>
      <c r="M42" s="126">
        <v>1280</v>
      </c>
      <c r="N42" s="126">
        <v>4.74</v>
      </c>
      <c r="O42" s="126">
        <v>2.82</v>
      </c>
      <c r="P42" s="126">
        <v>1.24</v>
      </c>
      <c r="Q42" s="126">
        <v>18.5</v>
      </c>
      <c r="R42" s="126">
        <v>5.12</v>
      </c>
      <c r="S42" s="126">
        <v>1</v>
      </c>
      <c r="T42" s="126">
        <v>5</v>
      </c>
      <c r="U42" s="126">
        <v>0.96</v>
      </c>
      <c r="V42" s="126">
        <v>0.1</v>
      </c>
      <c r="W42" s="122" t="s">
        <v>353</v>
      </c>
      <c r="X42" s="122"/>
      <c r="Y42" s="122"/>
      <c r="Z42" s="122"/>
      <c r="AA42" s="122"/>
      <c r="AB42" s="122"/>
      <c r="AC42" s="122"/>
    </row>
    <row r="43" spans="1:29" x14ac:dyDescent="0.2">
      <c r="A43" s="125" t="s">
        <v>166</v>
      </c>
      <c r="B43" s="126">
        <v>1</v>
      </c>
      <c r="C43" s="126">
        <v>2.5</v>
      </c>
      <c r="D43" s="126">
        <v>444</v>
      </c>
      <c r="E43" s="126">
        <v>9</v>
      </c>
      <c r="F43" s="126">
        <v>1.3</v>
      </c>
      <c r="G43" s="126">
        <v>0.5</v>
      </c>
      <c r="H43" s="126">
        <v>55.6</v>
      </c>
      <c r="I43" s="122" t="s">
        <v>353</v>
      </c>
      <c r="J43" s="126">
        <v>85.8</v>
      </c>
      <c r="K43" s="126">
        <f t="shared" ref="K43:K45" si="16">0.015*10000</f>
        <v>150</v>
      </c>
      <c r="L43" s="126">
        <v>4.2</v>
      </c>
      <c r="M43" s="126">
        <v>1250</v>
      </c>
      <c r="N43" s="126">
        <v>4.55</v>
      </c>
      <c r="O43" s="126">
        <v>2.84</v>
      </c>
      <c r="P43" s="126">
        <v>1.22</v>
      </c>
      <c r="Q43" s="126">
        <v>19.5</v>
      </c>
      <c r="R43" s="126">
        <v>4.8600000000000003</v>
      </c>
      <c r="S43" s="126">
        <v>1</v>
      </c>
      <c r="T43" s="126">
        <v>5</v>
      </c>
      <c r="U43" s="126">
        <v>0.9</v>
      </c>
      <c r="V43" s="126">
        <v>0.1</v>
      </c>
      <c r="W43" s="122" t="s">
        <v>353</v>
      </c>
      <c r="X43" s="122"/>
      <c r="Y43" s="122"/>
      <c r="Z43" s="122"/>
      <c r="AA43" s="122"/>
      <c r="AB43" s="122"/>
      <c r="AC43" s="122"/>
    </row>
    <row r="44" spans="1:29" x14ac:dyDescent="0.2">
      <c r="A44" s="125" t="s">
        <v>186</v>
      </c>
      <c r="B44" s="126">
        <v>1</v>
      </c>
      <c r="C44" s="126">
        <v>2.5</v>
      </c>
      <c r="D44" s="126">
        <v>436</v>
      </c>
      <c r="E44" s="126">
        <v>9</v>
      </c>
      <c r="F44" s="126">
        <v>1</v>
      </c>
      <c r="G44" s="126">
        <v>0.4</v>
      </c>
      <c r="H44" s="126">
        <v>54.9</v>
      </c>
      <c r="I44" s="122" t="s">
        <v>353</v>
      </c>
      <c r="J44" s="126">
        <v>81.5</v>
      </c>
      <c r="K44" s="126">
        <f t="shared" si="16"/>
        <v>150</v>
      </c>
      <c r="L44" s="126">
        <v>4.4000000000000004</v>
      </c>
      <c r="M44" s="126">
        <v>1230</v>
      </c>
      <c r="N44" s="126">
        <v>4.3099999999999996</v>
      </c>
      <c r="O44" s="126">
        <v>2.72</v>
      </c>
      <c r="P44" s="126">
        <v>1.17</v>
      </c>
      <c r="Q44" s="126">
        <v>18.3</v>
      </c>
      <c r="R44" s="126">
        <v>4.68</v>
      </c>
      <c r="S44" s="126">
        <v>1</v>
      </c>
      <c r="T44" s="126">
        <v>4</v>
      </c>
      <c r="U44" s="126">
        <v>0.87</v>
      </c>
      <c r="V44" s="126">
        <v>0.1</v>
      </c>
      <c r="W44" s="122" t="s">
        <v>353</v>
      </c>
      <c r="X44" s="122"/>
      <c r="Y44" s="122"/>
      <c r="Z44" s="122"/>
      <c r="AA44" s="122"/>
      <c r="AB44" s="122"/>
      <c r="AC44" s="122"/>
    </row>
    <row r="45" spans="1:29" x14ac:dyDescent="0.2">
      <c r="A45" s="125" t="s">
        <v>199</v>
      </c>
      <c r="B45" s="126">
        <v>0.5</v>
      </c>
      <c r="C45" s="126">
        <v>5</v>
      </c>
      <c r="D45" s="126">
        <v>447</v>
      </c>
      <c r="E45" s="126">
        <v>9</v>
      </c>
      <c r="F45" s="126">
        <v>1.1000000000000001</v>
      </c>
      <c r="G45" s="126">
        <v>0.4</v>
      </c>
      <c r="H45" s="126">
        <v>51.7</v>
      </c>
      <c r="I45" s="122" t="s">
        <v>353</v>
      </c>
      <c r="J45" s="126">
        <v>74.7</v>
      </c>
      <c r="K45" s="126">
        <f t="shared" si="16"/>
        <v>150</v>
      </c>
      <c r="L45" s="126">
        <v>4.2</v>
      </c>
      <c r="M45" s="126">
        <v>1260</v>
      </c>
      <c r="N45" s="126">
        <v>4.18</v>
      </c>
      <c r="O45" s="126">
        <v>2.52</v>
      </c>
      <c r="P45" s="126">
        <v>1.1200000000000001</v>
      </c>
      <c r="Q45" s="126">
        <v>17</v>
      </c>
      <c r="R45" s="126">
        <v>4.45</v>
      </c>
      <c r="S45" s="126">
        <v>1</v>
      </c>
      <c r="T45" s="126">
        <v>4</v>
      </c>
      <c r="U45" s="126">
        <v>0.83</v>
      </c>
      <c r="V45" s="126">
        <v>0.1</v>
      </c>
      <c r="W45" s="122" t="s">
        <v>353</v>
      </c>
      <c r="X45" s="122"/>
      <c r="Y45" s="122"/>
      <c r="Z45" s="122"/>
      <c r="AA45" s="122"/>
      <c r="AB45" s="122"/>
      <c r="AC45" s="122"/>
    </row>
    <row r="46" spans="1:29" x14ac:dyDescent="0.2">
      <c r="A46" s="134" t="s">
        <v>333</v>
      </c>
      <c r="B46" s="127">
        <f>MEDIAN(B40:B45)</f>
        <v>0.5</v>
      </c>
      <c r="C46" s="127">
        <f t="shared" ref="C46" si="17">MEDIAN(C40:C45)</f>
        <v>2.5</v>
      </c>
      <c r="D46" s="127">
        <f t="shared" ref="D46" si="18">MEDIAN(D40:D45)</f>
        <v>453.5</v>
      </c>
      <c r="E46" s="127">
        <f t="shared" ref="E46" si="19">MEDIAN(E40:E45)</f>
        <v>5.75</v>
      </c>
      <c r="F46" s="127">
        <f t="shared" ref="F46" si="20">MEDIAN(F40:F45)</f>
        <v>0.9</v>
      </c>
      <c r="G46" s="127">
        <f t="shared" ref="G46" si="21">MEDIAN(G40:G45)</f>
        <v>0.4</v>
      </c>
      <c r="H46" s="127">
        <f t="shared" ref="H46" si="22">MEDIAN(H40:H45)</f>
        <v>54.25</v>
      </c>
      <c r="I46" s="127"/>
      <c r="J46" s="127">
        <f t="shared" ref="J46" si="23">MEDIAN(J40:J45)</f>
        <v>84.8</v>
      </c>
      <c r="K46" s="127">
        <f t="shared" ref="K46" si="24">MEDIAN(K40:K45)</f>
        <v>150</v>
      </c>
      <c r="L46" s="127">
        <f t="shared" ref="L46" si="25">MEDIAN(L40:L45)</f>
        <v>4.4000000000000004</v>
      </c>
      <c r="M46" s="127">
        <f t="shared" ref="M46" si="26">MEDIAN(M40:M45)</f>
        <v>1270</v>
      </c>
      <c r="N46" s="127">
        <f t="shared" ref="N46" si="27">MEDIAN(N40:N45)</f>
        <v>4.55</v>
      </c>
      <c r="O46" s="127">
        <f t="shared" ref="O46" si="28">MEDIAN(O40:O45)</f>
        <v>2.8</v>
      </c>
      <c r="P46" s="127">
        <f t="shared" ref="P46" si="29">MEDIAN(P40:P45)</f>
        <v>1.17</v>
      </c>
      <c r="Q46" s="127">
        <f t="shared" ref="Q46" si="30">MEDIAN(Q40:Q45)</f>
        <v>18.350000000000001</v>
      </c>
      <c r="R46" s="127">
        <f t="shared" ref="R46" si="31">MEDIAN(R40:R45)</f>
        <v>4.8</v>
      </c>
      <c r="S46" s="127">
        <f t="shared" ref="S46" si="32">MEDIAN(S40:S45)</f>
        <v>1</v>
      </c>
      <c r="T46" s="127">
        <f t="shared" ref="T46" si="33">MEDIAN(T40:T45)</f>
        <v>5</v>
      </c>
      <c r="U46" s="127">
        <f t="shared" ref="U46" si="34">MEDIAN(U40:U45)</f>
        <v>0.91500000000000004</v>
      </c>
      <c r="V46" s="127">
        <f t="shared" ref="V46" si="35">MEDIAN(V40:V45)</f>
        <v>0.1</v>
      </c>
      <c r="W46" s="128" t="s">
        <v>353</v>
      </c>
      <c r="X46" s="122"/>
      <c r="Y46" s="122"/>
      <c r="Z46" s="122"/>
      <c r="AA46" s="122"/>
      <c r="AB46" s="122"/>
      <c r="AC46" s="122"/>
    </row>
    <row r="47" spans="1:29" x14ac:dyDescent="0.2">
      <c r="A47" s="134" t="s">
        <v>341</v>
      </c>
      <c r="B47" s="128">
        <f>STDEVA(B40:B45)</f>
        <v>0.25819888974716115</v>
      </c>
      <c r="C47" s="128">
        <f t="shared" ref="C47:L47" si="36">STDEVA(C40:C45)</f>
        <v>1.0206207261596578</v>
      </c>
      <c r="D47" s="128">
        <f t="shared" si="36"/>
        <v>12.843935014888025</v>
      </c>
      <c r="E47" s="128">
        <f t="shared" si="36"/>
        <v>3.5601966237835798</v>
      </c>
      <c r="F47" s="128">
        <f t="shared" si="36"/>
        <v>0.22583179581272506</v>
      </c>
      <c r="G47" s="128">
        <f t="shared" si="36"/>
        <v>6.3245553203367791E-2</v>
      </c>
      <c r="H47" s="128">
        <f t="shared" si="36"/>
        <v>1.3251415018781947</v>
      </c>
      <c r="I47" s="128" t="s">
        <v>353</v>
      </c>
      <c r="J47" s="128">
        <f t="shared" si="36"/>
        <v>4.2555454017865495</v>
      </c>
      <c r="K47" s="128">
        <f t="shared" si="36"/>
        <v>12.24744871391589</v>
      </c>
      <c r="L47" s="128">
        <f t="shared" si="36"/>
        <v>0.1224744871391589</v>
      </c>
      <c r="M47" s="128">
        <f>STDEVA(M40:M45)</f>
        <v>32.659863237109036</v>
      </c>
      <c r="N47" s="128">
        <f t="shared" ref="N47:V47" si="37">STDEVA(N40:N45)</f>
        <v>0.20867838092784491</v>
      </c>
      <c r="O47" s="128">
        <f t="shared" si="37"/>
        <v>0.12453915047084586</v>
      </c>
      <c r="P47" s="128">
        <f t="shared" si="37"/>
        <v>4.5898438608156004E-2</v>
      </c>
      <c r="Q47" s="128">
        <f t="shared" si="37"/>
        <v>0.8084965470963168</v>
      </c>
      <c r="R47" s="128">
        <f t="shared" si="37"/>
        <v>0.21988633427296025</v>
      </c>
      <c r="S47" s="128">
        <f t="shared" si="37"/>
        <v>0</v>
      </c>
      <c r="T47" s="128">
        <f t="shared" si="37"/>
        <v>0.51639777949432408</v>
      </c>
      <c r="U47" s="128">
        <f t="shared" si="37"/>
        <v>5.8878405775518991E-2</v>
      </c>
      <c r="V47" s="128">
        <f t="shared" si="37"/>
        <v>1.5202354861220293E-17</v>
      </c>
      <c r="W47" s="128" t="s">
        <v>353</v>
      </c>
      <c r="X47" s="122"/>
      <c r="Y47" s="122"/>
      <c r="Z47" s="122"/>
      <c r="AA47" s="122"/>
      <c r="AB47" s="122"/>
      <c r="AC47" s="122"/>
    </row>
    <row r="48" spans="1:29" x14ac:dyDescent="0.2">
      <c r="A48" s="134" t="s">
        <v>335</v>
      </c>
      <c r="B48" s="128">
        <f>B47/B46*100</f>
        <v>51.639777949432229</v>
      </c>
      <c r="C48" s="128">
        <f t="shared" ref="C48:L48" si="38">C47/C46*100</f>
        <v>40.824829046386313</v>
      </c>
      <c r="D48" s="128">
        <f t="shared" si="38"/>
        <v>2.8321797166235996</v>
      </c>
      <c r="E48" s="128">
        <f t="shared" si="38"/>
        <v>61.916463022323128</v>
      </c>
      <c r="F48" s="128">
        <f t="shared" si="38"/>
        <v>25.092421756969451</v>
      </c>
      <c r="G48" s="128">
        <f t="shared" si="38"/>
        <v>15.811388300841948</v>
      </c>
      <c r="H48" s="128">
        <f t="shared" si="38"/>
        <v>2.4426571463192528</v>
      </c>
      <c r="I48" s="128" t="s">
        <v>353</v>
      </c>
      <c r="J48" s="128">
        <f t="shared" si="38"/>
        <v>5.018331841729422</v>
      </c>
      <c r="K48" s="128">
        <f t="shared" si="38"/>
        <v>8.164965809277259</v>
      </c>
      <c r="L48" s="128">
        <f t="shared" si="38"/>
        <v>2.7835110713445204</v>
      </c>
      <c r="M48" s="128">
        <f>M47/M46*100</f>
        <v>2.5716427745755146</v>
      </c>
      <c r="N48" s="128">
        <f t="shared" ref="N48:V48" si="39">N47/N46*100</f>
        <v>4.586338042370218</v>
      </c>
      <c r="O48" s="128">
        <f t="shared" si="39"/>
        <v>4.4478268025302095</v>
      </c>
      <c r="P48" s="128">
        <f t="shared" si="39"/>
        <v>3.9229434707825646</v>
      </c>
      <c r="Q48" s="128">
        <f t="shared" si="39"/>
        <v>4.4059757334949143</v>
      </c>
      <c r="R48" s="128">
        <f t="shared" si="39"/>
        <v>4.5809652973533384</v>
      </c>
      <c r="S48" s="128">
        <f t="shared" si="39"/>
        <v>0</v>
      </c>
      <c r="T48" s="128">
        <f t="shared" si="39"/>
        <v>10.32795558988648</v>
      </c>
      <c r="U48" s="128">
        <f t="shared" si="39"/>
        <v>6.4347984454119116</v>
      </c>
      <c r="V48" s="128">
        <f t="shared" si="39"/>
        <v>1.5202354861220292E-14</v>
      </c>
      <c r="W48" s="128" t="s">
        <v>353</v>
      </c>
      <c r="X48" s="122"/>
      <c r="Y48" s="122"/>
      <c r="Z48" s="122"/>
      <c r="AA48" s="122"/>
      <c r="AB48" s="122"/>
      <c r="AC48" s="122"/>
    </row>
    <row r="49" spans="1:29" x14ac:dyDescent="0.2">
      <c r="A49" s="129" t="s">
        <v>414</v>
      </c>
      <c r="B49" s="128">
        <f>B37-B46</f>
        <v>0.25</v>
      </c>
      <c r="C49" s="128">
        <f t="shared" ref="C49:V49" si="40">C37-C46</f>
        <v>-0.29999999999999982</v>
      </c>
      <c r="D49" s="128">
        <f t="shared" si="40"/>
        <v>11.800000000000011</v>
      </c>
      <c r="E49" s="128">
        <f t="shared" si="40"/>
        <v>-4.3499999999999996</v>
      </c>
      <c r="F49" s="128">
        <f t="shared" si="40"/>
        <v>4.9999999999999933E-2</v>
      </c>
      <c r="G49" s="128">
        <f t="shared" si="40"/>
        <v>2.9999999999999971E-2</v>
      </c>
      <c r="H49" s="128">
        <f t="shared" si="40"/>
        <v>1.4600000000000009</v>
      </c>
      <c r="I49" s="128">
        <f t="shared" si="40"/>
        <v>399</v>
      </c>
      <c r="J49" s="128">
        <f t="shared" si="40"/>
        <v>-5.8799999999999955</v>
      </c>
      <c r="K49" s="128">
        <f t="shared" si="40"/>
        <v>2.2400000000000091</v>
      </c>
      <c r="L49" s="128">
        <f t="shared" si="40"/>
        <v>1.9999999999999574E-2</v>
      </c>
      <c r="M49" s="128">
        <f t="shared" si="40"/>
        <v>-158</v>
      </c>
      <c r="N49" s="128">
        <f t="shared" si="40"/>
        <v>-8.0000000000000071E-2</v>
      </c>
      <c r="O49" s="128">
        <f t="shared" si="40"/>
        <v>-7.9999999999999627E-2</v>
      </c>
      <c r="P49" s="128">
        <f t="shared" si="40"/>
        <v>7.0000000000000062E-2</v>
      </c>
      <c r="Q49" s="128">
        <f t="shared" si="40"/>
        <v>-0.14000000000000057</v>
      </c>
      <c r="R49" s="128">
        <f t="shared" si="40"/>
        <v>-0.20000000000000018</v>
      </c>
      <c r="S49" s="128">
        <f t="shared" si="40"/>
        <v>0.37000000000000011</v>
      </c>
      <c r="T49" s="128">
        <f t="shared" si="40"/>
        <v>-0.58999999999999986</v>
      </c>
      <c r="U49" s="128">
        <f t="shared" si="40"/>
        <v>3.499999999999992E-2</v>
      </c>
      <c r="V49" s="128">
        <f t="shared" si="40"/>
        <v>9.999999999999995E-3</v>
      </c>
      <c r="W49" s="128" t="s">
        <v>416</v>
      </c>
      <c r="X49" s="122"/>
      <c r="Y49" s="122"/>
      <c r="Z49" s="122"/>
      <c r="AA49" s="122"/>
      <c r="AB49" s="122"/>
      <c r="AC49" s="122"/>
    </row>
    <row r="50" spans="1:29" x14ac:dyDescent="0.2">
      <c r="A50" s="129" t="s">
        <v>415</v>
      </c>
      <c r="B50" s="127">
        <f>ABS(B49*100/B37)</f>
        <v>33.333333333333336</v>
      </c>
      <c r="C50" s="127">
        <f t="shared" ref="C50:V50" si="41">ABS(C49*100/C37)</f>
        <v>13.636363636363628</v>
      </c>
      <c r="D50" s="127">
        <f t="shared" si="41"/>
        <v>2.5359982806791339</v>
      </c>
      <c r="E50" s="127">
        <f t="shared" si="41"/>
        <v>310.71428571428567</v>
      </c>
      <c r="F50" s="127">
        <f t="shared" si="41"/>
        <v>5.2631578947368345</v>
      </c>
      <c r="G50" s="127">
        <f t="shared" si="41"/>
        <v>6.9767441860465054</v>
      </c>
      <c r="H50" s="127">
        <f t="shared" si="41"/>
        <v>2.620714413929278</v>
      </c>
      <c r="I50" s="127">
        <f t="shared" si="41"/>
        <v>100</v>
      </c>
      <c r="J50" s="127">
        <f t="shared" si="41"/>
        <v>7.4505828687278202</v>
      </c>
      <c r="K50" s="127">
        <f t="shared" si="41"/>
        <v>1.4713610089332692</v>
      </c>
      <c r="L50" s="127">
        <f t="shared" si="41"/>
        <v>0.45248868778279577</v>
      </c>
      <c r="M50" s="127">
        <f t="shared" si="41"/>
        <v>14.208633093525179</v>
      </c>
      <c r="N50" s="127">
        <f t="shared" si="41"/>
        <v>1.7897091722595095</v>
      </c>
      <c r="O50" s="127">
        <f t="shared" si="41"/>
        <v>2.9411764705882213</v>
      </c>
      <c r="P50" s="127">
        <f t="shared" si="41"/>
        <v>5.6451612903225854</v>
      </c>
      <c r="Q50" s="127">
        <f t="shared" si="41"/>
        <v>0.76880834706205692</v>
      </c>
      <c r="R50" s="127">
        <f t="shared" si="41"/>
        <v>4.3478260869565259</v>
      </c>
      <c r="S50" s="127">
        <f t="shared" si="41"/>
        <v>27.007299270073002</v>
      </c>
      <c r="T50" s="127">
        <f t="shared" si="41"/>
        <v>13.378684807256231</v>
      </c>
      <c r="U50" s="127">
        <f t="shared" si="41"/>
        <v>3.6842105263157814</v>
      </c>
      <c r="V50" s="127">
        <f t="shared" si="41"/>
        <v>9.0909090909090864</v>
      </c>
      <c r="W50" s="127" t="s">
        <v>416</v>
      </c>
      <c r="X50" s="122"/>
      <c r="Y50" s="122"/>
      <c r="Z50" s="122"/>
      <c r="AA50" s="122"/>
      <c r="AB50" s="122"/>
      <c r="AC50" s="122"/>
    </row>
    <row r="51" spans="1:29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</row>
    <row r="52" spans="1:29" x14ac:dyDescent="0.2">
      <c r="A52" s="99" t="s">
        <v>419</v>
      </c>
      <c r="B52" s="99" t="s">
        <v>418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33"/>
      <c r="Y52" s="133"/>
      <c r="Z52" s="133"/>
      <c r="AA52" s="133"/>
      <c r="AB52" s="133"/>
      <c r="AC52" s="133"/>
    </row>
    <row r="53" spans="1:29" x14ac:dyDescent="0.2">
      <c r="A53" s="120" t="s">
        <v>394</v>
      </c>
      <c r="B53" s="121" t="s">
        <v>365</v>
      </c>
      <c r="C53" s="121" t="s">
        <v>366</v>
      </c>
      <c r="D53" s="121" t="s">
        <v>367</v>
      </c>
      <c r="E53" s="121" t="s">
        <v>368</v>
      </c>
      <c r="F53" s="121" t="s">
        <v>369</v>
      </c>
      <c r="G53" s="121" t="s">
        <v>370</v>
      </c>
      <c r="H53" s="121" t="s">
        <v>371</v>
      </c>
      <c r="I53" s="121" t="s">
        <v>372</v>
      </c>
      <c r="J53" s="121" t="s">
        <v>373</v>
      </c>
      <c r="K53" s="121" t="s">
        <v>374</v>
      </c>
      <c r="L53" s="121" t="s">
        <v>375</v>
      </c>
      <c r="M53" s="121" t="s">
        <v>376</v>
      </c>
      <c r="N53" s="121" t="s">
        <v>377</v>
      </c>
      <c r="O53" s="121" t="s">
        <v>378</v>
      </c>
      <c r="P53" s="121" t="s">
        <v>379</v>
      </c>
      <c r="Q53" s="121" t="s">
        <v>380</v>
      </c>
      <c r="R53" s="121" t="s">
        <v>381</v>
      </c>
      <c r="S53" s="121" t="s">
        <v>382</v>
      </c>
      <c r="T53" s="121" t="s">
        <v>383</v>
      </c>
      <c r="U53" s="121" t="s">
        <v>384</v>
      </c>
      <c r="V53" s="121" t="s">
        <v>385</v>
      </c>
      <c r="W53" s="121" t="s">
        <v>386</v>
      </c>
      <c r="X53" s="121" t="s">
        <v>387</v>
      </c>
      <c r="Y53" s="121" t="s">
        <v>388</v>
      </c>
      <c r="Z53" s="121" t="s">
        <v>389</v>
      </c>
      <c r="AA53" s="121" t="s">
        <v>390</v>
      </c>
      <c r="AB53" s="121" t="s">
        <v>391</v>
      </c>
      <c r="AC53" s="121" t="s">
        <v>392</v>
      </c>
    </row>
    <row r="54" spans="1:29" x14ac:dyDescent="0.2">
      <c r="A54" s="120" t="s">
        <v>421</v>
      </c>
      <c r="B54" s="121" t="s">
        <v>422</v>
      </c>
      <c r="C54" s="121" t="s">
        <v>422</v>
      </c>
      <c r="D54" s="121" t="s">
        <v>422</v>
      </c>
      <c r="E54" s="121" t="s">
        <v>422</v>
      </c>
      <c r="F54" s="121" t="s">
        <v>422</v>
      </c>
      <c r="G54" s="121" t="s">
        <v>422</v>
      </c>
      <c r="H54" s="121" t="s">
        <v>422</v>
      </c>
      <c r="I54" s="121" t="s">
        <v>422</v>
      </c>
      <c r="J54" s="121" t="s">
        <v>422</v>
      </c>
      <c r="K54" s="121" t="s">
        <v>422</v>
      </c>
      <c r="L54" s="121" t="s">
        <v>422</v>
      </c>
      <c r="M54" s="121" t="s">
        <v>422</v>
      </c>
      <c r="N54" s="121" t="s">
        <v>422</v>
      </c>
      <c r="O54" s="121" t="s">
        <v>422</v>
      </c>
      <c r="P54" s="121" t="s">
        <v>422</v>
      </c>
      <c r="Q54" s="121" t="s">
        <v>422</v>
      </c>
      <c r="R54" s="121" t="s">
        <v>422</v>
      </c>
      <c r="S54" s="121" t="s">
        <v>422</v>
      </c>
      <c r="T54" s="121" t="s">
        <v>422</v>
      </c>
      <c r="U54" s="121" t="s">
        <v>422</v>
      </c>
      <c r="V54" s="121" t="s">
        <v>422</v>
      </c>
      <c r="W54" s="121" t="s">
        <v>422</v>
      </c>
      <c r="X54" s="121" t="s">
        <v>422</v>
      </c>
      <c r="Y54" s="121" t="s">
        <v>422</v>
      </c>
      <c r="Z54" s="121" t="s">
        <v>422</v>
      </c>
      <c r="AA54" s="121" t="s">
        <v>422</v>
      </c>
      <c r="AB54" s="121" t="s">
        <v>422</v>
      </c>
      <c r="AC54" s="121" t="s">
        <v>422</v>
      </c>
    </row>
    <row r="55" spans="1:29" x14ac:dyDescent="0.2">
      <c r="A55" s="123" t="s">
        <v>393</v>
      </c>
      <c r="B55" s="139">
        <v>26.91</v>
      </c>
      <c r="C55" s="139">
        <v>35.1</v>
      </c>
      <c r="D55" s="139">
        <v>0.442</v>
      </c>
      <c r="E55" s="139">
        <v>1.7</v>
      </c>
      <c r="F55" s="139">
        <v>8.48</v>
      </c>
      <c r="G55" s="139">
        <v>24.64</v>
      </c>
      <c r="H55" s="139">
        <v>1093</v>
      </c>
      <c r="I55" s="139">
        <v>61.61</v>
      </c>
      <c r="J55" s="139">
        <v>6.39</v>
      </c>
      <c r="K55" s="139">
        <v>61.63</v>
      </c>
      <c r="L55" s="139">
        <v>10.01</v>
      </c>
      <c r="M55" s="139">
        <v>24.84</v>
      </c>
      <c r="N55" s="139">
        <v>2.93</v>
      </c>
      <c r="O55" s="139">
        <v>4.9000000000000004</v>
      </c>
      <c r="P55" s="139">
        <v>19.13</v>
      </c>
      <c r="Q55" s="139">
        <v>261.04000000000002</v>
      </c>
      <c r="R55" s="139">
        <v>0.6</v>
      </c>
      <c r="S55" s="139">
        <v>0.74</v>
      </c>
      <c r="T55" s="139">
        <v>7.27</v>
      </c>
      <c r="U55" s="139">
        <v>0.54</v>
      </c>
      <c r="V55" s="139">
        <v>0.41</v>
      </c>
      <c r="W55" s="139">
        <v>1.79</v>
      </c>
      <c r="X55" s="139">
        <v>197.22</v>
      </c>
      <c r="Y55" s="139">
        <v>1.1399999999999999</v>
      </c>
      <c r="Z55" s="139">
        <v>25.82</v>
      </c>
      <c r="AA55" s="139">
        <v>2.69</v>
      </c>
      <c r="AB55" s="139">
        <v>120.24</v>
      </c>
      <c r="AC55" s="139">
        <v>158.12</v>
      </c>
    </row>
    <row r="56" spans="1:29" x14ac:dyDescent="0.2">
      <c r="A56" s="123" t="s">
        <v>341</v>
      </c>
      <c r="B56" s="139">
        <v>2.62</v>
      </c>
      <c r="C56" s="139">
        <v>3.29</v>
      </c>
      <c r="D56" s="139">
        <v>0.08</v>
      </c>
      <c r="E56" s="139">
        <v>0.28000000000000003</v>
      </c>
      <c r="F56" s="139">
        <v>0.98</v>
      </c>
      <c r="G56" s="139">
        <v>2.4300000000000002</v>
      </c>
      <c r="H56" s="139">
        <v>71.709999999999994</v>
      </c>
      <c r="I56" s="139">
        <v>6.69</v>
      </c>
      <c r="J56" s="139">
        <v>0.77</v>
      </c>
      <c r="K56" s="139">
        <v>4.8899999999999997</v>
      </c>
      <c r="L56" s="139">
        <v>1.1299999999999999</v>
      </c>
      <c r="M56" s="139">
        <v>2.4500000000000002</v>
      </c>
      <c r="N56" s="139">
        <v>0.4</v>
      </c>
      <c r="O56" s="139">
        <v>0.62</v>
      </c>
      <c r="P56" s="139">
        <v>1.96</v>
      </c>
      <c r="Q56" s="139">
        <v>18.07</v>
      </c>
      <c r="R56" s="139">
        <v>0.1</v>
      </c>
      <c r="S56" s="139">
        <v>0.12</v>
      </c>
      <c r="T56" s="139">
        <v>0.86</v>
      </c>
      <c r="U56" s="139">
        <v>0.09</v>
      </c>
      <c r="V56" s="139">
        <v>0.08</v>
      </c>
      <c r="W56" s="139">
        <v>0.26</v>
      </c>
      <c r="X56" s="139">
        <v>14.24</v>
      </c>
      <c r="Y56" s="139">
        <v>0.21</v>
      </c>
      <c r="Z56" s="139">
        <v>2.5299999999999998</v>
      </c>
      <c r="AA56" s="139">
        <v>0.37</v>
      </c>
      <c r="AB56" s="139">
        <v>9.35</v>
      </c>
      <c r="AC56" s="139">
        <v>11.8</v>
      </c>
    </row>
    <row r="57" spans="1:29" x14ac:dyDescent="0.2">
      <c r="A57" s="135" t="s">
        <v>413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1:29" x14ac:dyDescent="0.2">
      <c r="A58" s="125" t="s">
        <v>69</v>
      </c>
      <c r="B58" s="126">
        <v>25.7</v>
      </c>
      <c r="C58" s="126">
        <v>38</v>
      </c>
      <c r="D58" s="126">
        <v>0.44</v>
      </c>
      <c r="E58" s="126">
        <v>1</v>
      </c>
      <c r="F58" s="126">
        <v>7</v>
      </c>
      <c r="G58" s="126">
        <v>24.1</v>
      </c>
      <c r="H58" s="126">
        <v>1260</v>
      </c>
      <c r="I58" s="126">
        <v>84</v>
      </c>
      <c r="J58" s="126">
        <v>6.23</v>
      </c>
      <c r="K58" s="126">
        <v>60.2</v>
      </c>
      <c r="L58" s="126">
        <v>10.1</v>
      </c>
      <c r="M58" s="126">
        <v>25</v>
      </c>
      <c r="N58" s="122" t="s">
        <v>353</v>
      </c>
      <c r="O58" s="126">
        <v>4.7</v>
      </c>
      <c r="P58" s="126">
        <v>19</v>
      </c>
      <c r="Q58" s="126">
        <v>269</v>
      </c>
      <c r="R58" s="126">
        <v>0.25</v>
      </c>
      <c r="S58" s="126">
        <v>0.79</v>
      </c>
      <c r="T58" s="126">
        <v>6.9</v>
      </c>
      <c r="U58" s="126">
        <v>0.7</v>
      </c>
      <c r="V58" s="126">
        <v>0.43</v>
      </c>
      <c r="W58" s="126">
        <v>2.14</v>
      </c>
      <c r="X58" s="126">
        <v>203</v>
      </c>
      <c r="Y58" s="126">
        <v>0.5</v>
      </c>
      <c r="Z58" s="126">
        <v>25.1</v>
      </c>
      <c r="AA58" s="126">
        <v>2.8</v>
      </c>
      <c r="AB58" s="126">
        <v>124</v>
      </c>
      <c r="AC58" s="126">
        <v>180</v>
      </c>
    </row>
    <row r="59" spans="1:29" x14ac:dyDescent="0.2">
      <c r="A59" s="125" t="s">
        <v>91</v>
      </c>
      <c r="B59" s="126">
        <v>26.2</v>
      </c>
      <c r="C59" s="126">
        <v>37</v>
      </c>
      <c r="D59" s="126">
        <v>0.41</v>
      </c>
      <c r="E59" s="126">
        <v>1</v>
      </c>
      <c r="F59" s="126">
        <v>7</v>
      </c>
      <c r="G59" s="126">
        <v>24.4</v>
      </c>
      <c r="H59" s="126">
        <v>1200</v>
      </c>
      <c r="I59" s="126">
        <v>87</v>
      </c>
      <c r="J59" s="126">
        <v>6.28</v>
      </c>
      <c r="K59" s="126">
        <v>60.6</v>
      </c>
      <c r="L59" s="126">
        <v>9.8000000000000007</v>
      </c>
      <c r="M59" s="126">
        <v>25</v>
      </c>
      <c r="N59" s="122" t="s">
        <v>353</v>
      </c>
      <c r="O59" s="126">
        <v>4.4000000000000004</v>
      </c>
      <c r="P59" s="126">
        <v>21</v>
      </c>
      <c r="Q59" s="126">
        <v>270</v>
      </c>
      <c r="R59" s="126">
        <v>0.25</v>
      </c>
      <c r="S59" s="126">
        <v>0.79</v>
      </c>
      <c r="T59" s="126">
        <v>7</v>
      </c>
      <c r="U59" s="126">
        <v>0.25</v>
      </c>
      <c r="V59" s="126">
        <v>0.44</v>
      </c>
      <c r="W59" s="126">
        <v>1.85</v>
      </c>
      <c r="X59" s="126">
        <v>203</v>
      </c>
      <c r="Y59" s="126">
        <v>0.5</v>
      </c>
      <c r="Z59" s="126">
        <v>25.3</v>
      </c>
      <c r="AA59" s="126">
        <v>2.7</v>
      </c>
      <c r="AB59" s="126">
        <v>692</v>
      </c>
      <c r="AC59" s="126">
        <v>157</v>
      </c>
    </row>
    <row r="60" spans="1:29" x14ac:dyDescent="0.2">
      <c r="A60" s="125" t="s">
        <v>101</v>
      </c>
      <c r="B60" s="126">
        <v>26</v>
      </c>
      <c r="C60" s="126">
        <v>36</v>
      </c>
      <c r="D60" s="126">
        <v>0.45</v>
      </c>
      <c r="E60" s="126">
        <v>1</v>
      </c>
      <c r="F60" s="126">
        <v>8</v>
      </c>
      <c r="G60" s="126">
        <v>25.2</v>
      </c>
      <c r="H60" s="126">
        <v>1160</v>
      </c>
      <c r="I60" s="126">
        <v>85</v>
      </c>
      <c r="J60" s="126">
        <v>6.39</v>
      </c>
      <c r="K60" s="126">
        <v>62.8</v>
      </c>
      <c r="L60" s="126">
        <v>10</v>
      </c>
      <c r="M60" s="126">
        <v>24</v>
      </c>
      <c r="N60" s="122" t="s">
        <v>353</v>
      </c>
      <c r="O60" s="126">
        <v>4.7</v>
      </c>
      <c r="P60" s="126">
        <v>19</v>
      </c>
      <c r="Q60" s="126">
        <v>266</v>
      </c>
      <c r="R60" s="126">
        <v>0.25</v>
      </c>
      <c r="S60" s="126">
        <v>0.81</v>
      </c>
      <c r="T60" s="126">
        <v>7</v>
      </c>
      <c r="U60" s="126">
        <v>0.25</v>
      </c>
      <c r="V60" s="126">
        <v>0.44</v>
      </c>
      <c r="W60" s="126">
        <v>1.88</v>
      </c>
      <c r="X60" s="126">
        <v>199</v>
      </c>
      <c r="Y60" s="126">
        <v>9</v>
      </c>
      <c r="Z60" s="126">
        <v>25.9</v>
      </c>
      <c r="AA60" s="126">
        <v>2.9</v>
      </c>
      <c r="AB60" s="126">
        <v>126</v>
      </c>
      <c r="AC60" s="126">
        <v>177</v>
      </c>
    </row>
    <row r="61" spans="1:29" x14ac:dyDescent="0.2">
      <c r="A61" s="125" t="s">
        <v>166</v>
      </c>
      <c r="B61" s="126">
        <v>27</v>
      </c>
      <c r="C61" s="126">
        <v>34</v>
      </c>
      <c r="D61" s="126">
        <v>0.44</v>
      </c>
      <c r="E61" s="126">
        <v>1</v>
      </c>
      <c r="F61" s="126">
        <v>8</v>
      </c>
      <c r="G61" s="126">
        <v>25.7</v>
      </c>
      <c r="H61" s="126">
        <v>1210</v>
      </c>
      <c r="I61" s="126">
        <v>86</v>
      </c>
      <c r="J61" s="126">
        <v>6.06</v>
      </c>
      <c r="K61" s="126">
        <v>60.3</v>
      </c>
      <c r="L61" s="126">
        <v>11.4</v>
      </c>
      <c r="M61" s="126">
        <v>24</v>
      </c>
      <c r="N61" s="122" t="s">
        <v>353</v>
      </c>
      <c r="O61" s="126">
        <v>5</v>
      </c>
      <c r="P61" s="126">
        <v>21</v>
      </c>
      <c r="Q61" s="126">
        <v>259</v>
      </c>
      <c r="R61" s="126">
        <v>0.25</v>
      </c>
      <c r="S61" s="126">
        <v>0.73</v>
      </c>
      <c r="T61" s="126">
        <v>7.1</v>
      </c>
      <c r="U61" s="126">
        <v>0.25</v>
      </c>
      <c r="V61" s="126">
        <v>0.41</v>
      </c>
      <c r="W61" s="126">
        <v>1.76</v>
      </c>
      <c r="X61" s="126">
        <v>190</v>
      </c>
      <c r="Y61" s="126">
        <v>0.5</v>
      </c>
      <c r="Z61" s="126">
        <v>27.1</v>
      </c>
      <c r="AA61" s="126">
        <v>2.7</v>
      </c>
      <c r="AB61" s="126">
        <v>111</v>
      </c>
      <c r="AC61" s="126">
        <v>186</v>
      </c>
    </row>
    <row r="62" spans="1:29" x14ac:dyDescent="0.2">
      <c r="A62" s="125" t="s">
        <v>186</v>
      </c>
      <c r="B62" s="126">
        <v>26.8</v>
      </c>
      <c r="C62" s="126">
        <v>33</v>
      </c>
      <c r="D62" s="126">
        <v>0.42</v>
      </c>
      <c r="E62" s="126">
        <v>1</v>
      </c>
      <c r="F62" s="126">
        <v>8</v>
      </c>
      <c r="G62" s="126">
        <v>24.3</v>
      </c>
      <c r="H62" s="126">
        <v>1170</v>
      </c>
      <c r="I62" s="126">
        <v>80</v>
      </c>
      <c r="J62" s="126">
        <v>5.8</v>
      </c>
      <c r="K62" s="126">
        <v>60</v>
      </c>
      <c r="L62" s="126">
        <v>10.7</v>
      </c>
      <c r="M62" s="126">
        <v>24</v>
      </c>
      <c r="N62" s="122" t="s">
        <v>353</v>
      </c>
      <c r="O62" s="126">
        <v>4.8</v>
      </c>
      <c r="P62" s="126">
        <v>20</v>
      </c>
      <c r="Q62" s="126">
        <v>253</v>
      </c>
      <c r="R62" s="126">
        <v>0.25</v>
      </c>
      <c r="S62" s="126">
        <v>0.72</v>
      </c>
      <c r="T62" s="126">
        <v>6.8</v>
      </c>
      <c r="U62" s="126">
        <v>2.2000000000000002</v>
      </c>
      <c r="V62" s="126">
        <v>0.4</v>
      </c>
      <c r="W62" s="126">
        <v>1.68</v>
      </c>
      <c r="X62" s="126">
        <v>193</v>
      </c>
      <c r="Y62" s="126">
        <v>0.5</v>
      </c>
      <c r="Z62" s="126">
        <v>26.9</v>
      </c>
      <c r="AA62" s="126">
        <v>2.7</v>
      </c>
      <c r="AB62" s="126">
        <v>113</v>
      </c>
      <c r="AC62" s="126">
        <v>169</v>
      </c>
    </row>
    <row r="63" spans="1:29" x14ac:dyDescent="0.2">
      <c r="A63" s="125" t="s">
        <v>199</v>
      </c>
      <c r="B63" s="126">
        <v>25</v>
      </c>
      <c r="C63" s="126">
        <v>36</v>
      </c>
      <c r="D63" s="126">
        <v>0.4</v>
      </c>
      <c r="E63" s="126">
        <v>2</v>
      </c>
      <c r="F63" s="126">
        <v>8</v>
      </c>
      <c r="G63" s="126">
        <v>23.1</v>
      </c>
      <c r="H63" s="126">
        <v>1140</v>
      </c>
      <c r="I63" s="126">
        <v>81</v>
      </c>
      <c r="J63" s="126">
        <v>5.56</v>
      </c>
      <c r="K63" s="126">
        <v>57.8</v>
      </c>
      <c r="L63" s="126">
        <v>10.5</v>
      </c>
      <c r="M63" s="126">
        <v>26</v>
      </c>
      <c r="N63" s="122" t="s">
        <v>353</v>
      </c>
      <c r="O63" s="126">
        <v>4.5</v>
      </c>
      <c r="P63" s="126">
        <v>20</v>
      </c>
      <c r="Q63" s="126">
        <v>270</v>
      </c>
      <c r="R63" s="126">
        <v>0.25</v>
      </c>
      <c r="S63" s="126">
        <v>0.67</v>
      </c>
      <c r="T63" s="126">
        <v>6.4</v>
      </c>
      <c r="U63" s="126">
        <v>3.8</v>
      </c>
      <c r="V63" s="126">
        <v>0.36</v>
      </c>
      <c r="W63" s="126">
        <v>1.59</v>
      </c>
      <c r="X63" s="126">
        <v>197</v>
      </c>
      <c r="Y63" s="126">
        <v>5</v>
      </c>
      <c r="Z63" s="126">
        <v>25.3</v>
      </c>
      <c r="AA63" s="126">
        <v>2.5</v>
      </c>
      <c r="AB63" s="126">
        <v>122</v>
      </c>
      <c r="AC63" s="126">
        <v>143</v>
      </c>
    </row>
    <row r="64" spans="1:29" x14ac:dyDescent="0.2">
      <c r="A64" s="134" t="s">
        <v>333</v>
      </c>
      <c r="B64" s="127">
        <f>MEDIAN(B58:B63)</f>
        <v>26.1</v>
      </c>
      <c r="C64" s="127">
        <f t="shared" ref="C64:O64" si="42">MEDIAN(C58:C63)</f>
        <v>36</v>
      </c>
      <c r="D64" s="127">
        <f t="shared" si="42"/>
        <v>0.43</v>
      </c>
      <c r="E64" s="127">
        <f t="shared" si="42"/>
        <v>1</v>
      </c>
      <c r="F64" s="127">
        <f t="shared" si="42"/>
        <v>8</v>
      </c>
      <c r="G64" s="127">
        <f t="shared" si="42"/>
        <v>24.35</v>
      </c>
      <c r="H64" s="127">
        <f t="shared" si="42"/>
        <v>1185</v>
      </c>
      <c r="I64" s="127">
        <f t="shared" si="42"/>
        <v>84.5</v>
      </c>
      <c r="J64" s="127">
        <f t="shared" si="42"/>
        <v>6.1449999999999996</v>
      </c>
      <c r="K64" s="127">
        <f t="shared" si="42"/>
        <v>60.25</v>
      </c>
      <c r="L64" s="127">
        <f t="shared" si="42"/>
        <v>10.3</v>
      </c>
      <c r="M64" s="127">
        <f t="shared" si="42"/>
        <v>24.5</v>
      </c>
      <c r="N64" s="128" t="s">
        <v>353</v>
      </c>
      <c r="O64" s="127">
        <f t="shared" si="42"/>
        <v>4.7</v>
      </c>
      <c r="P64" s="127">
        <f t="shared" ref="P64" si="43">MEDIAN(P58:P63)</f>
        <v>20</v>
      </c>
      <c r="Q64" s="127">
        <f t="shared" ref="Q64" si="44">MEDIAN(Q58:Q63)</f>
        <v>267.5</v>
      </c>
      <c r="R64" s="127">
        <f t="shared" ref="R64" si="45">MEDIAN(R58:R63)</f>
        <v>0.25</v>
      </c>
      <c r="S64" s="127">
        <f t="shared" ref="S64" si="46">MEDIAN(S58:S63)</f>
        <v>0.76</v>
      </c>
      <c r="T64" s="127">
        <f t="shared" ref="T64" si="47">MEDIAN(T58:T63)</f>
        <v>6.95</v>
      </c>
      <c r="U64" s="127">
        <f t="shared" ref="U64" si="48">MEDIAN(U58:U63)</f>
        <v>0.47499999999999998</v>
      </c>
      <c r="V64" s="127">
        <f t="shared" ref="V64" si="49">MEDIAN(V58:V63)</f>
        <v>0.42</v>
      </c>
      <c r="W64" s="127">
        <f t="shared" ref="W64" si="50">MEDIAN(W58:W63)</f>
        <v>1.8050000000000002</v>
      </c>
      <c r="X64" s="127">
        <f t="shared" ref="X64" si="51">MEDIAN(X58:X63)</f>
        <v>198</v>
      </c>
      <c r="Y64" s="127">
        <f t="shared" ref="Y64" si="52">MEDIAN(Y58:Y63)</f>
        <v>0.5</v>
      </c>
      <c r="Z64" s="127">
        <f t="shared" ref="Z64" si="53">MEDIAN(Z58:Z63)</f>
        <v>25.6</v>
      </c>
      <c r="AA64" s="127">
        <f t="shared" ref="AA64" si="54">MEDIAN(AA58:AA63)</f>
        <v>2.7</v>
      </c>
      <c r="AB64" s="127">
        <f t="shared" ref="AB64" si="55">MEDIAN(AB58:AB63)</f>
        <v>123</v>
      </c>
      <c r="AC64" s="127">
        <f t="shared" ref="AC64" si="56">MEDIAN(AC58:AC63)</f>
        <v>173</v>
      </c>
    </row>
    <row r="65" spans="1:29" x14ac:dyDescent="0.2">
      <c r="A65" s="134" t="s">
        <v>341</v>
      </c>
      <c r="B65" s="128">
        <f>STDEVA(B58:B63)</f>
        <v>0.7332575718440737</v>
      </c>
      <c r="C65" s="128">
        <f t="shared" ref="C65:L65" si="57">STDEVA(C58:C63)</f>
        <v>1.8618986725025257</v>
      </c>
      <c r="D65" s="128">
        <f t="shared" si="57"/>
        <v>1.9663841605003504E-2</v>
      </c>
      <c r="E65" s="128">
        <f t="shared" si="57"/>
        <v>0.40824829046386318</v>
      </c>
      <c r="F65" s="128">
        <f t="shared" si="57"/>
        <v>0.51639777949432231</v>
      </c>
      <c r="G65" s="128">
        <f t="shared" si="57"/>
        <v>0.90480200412392164</v>
      </c>
      <c r="H65" s="128">
        <f t="shared" si="57"/>
        <v>42.895221179054431</v>
      </c>
      <c r="I65" s="128">
        <f t="shared" si="57"/>
        <v>2.7868739954771304</v>
      </c>
      <c r="J65" s="128">
        <f t="shared" si="57"/>
        <v>0.31734313710346213</v>
      </c>
      <c r="K65" s="128">
        <f t="shared" si="57"/>
        <v>1.5930055450834648</v>
      </c>
      <c r="L65" s="128">
        <f t="shared" si="57"/>
        <v>0.58452259722500599</v>
      </c>
      <c r="M65" s="128">
        <f>STDEVA(M58:M63)</f>
        <v>0.81649658092772603</v>
      </c>
      <c r="N65" s="128" t="s">
        <v>353</v>
      </c>
      <c r="O65" s="128">
        <f t="shared" ref="O65:W65" si="58">STDEVA(O58:O63)</f>
        <v>0.21369760566432797</v>
      </c>
      <c r="P65" s="128">
        <f t="shared" si="58"/>
        <v>0.89442719099991586</v>
      </c>
      <c r="Q65" s="128">
        <f t="shared" si="58"/>
        <v>7.0071392165419404</v>
      </c>
      <c r="R65" s="128">
        <f t="shared" si="58"/>
        <v>0</v>
      </c>
      <c r="S65" s="128">
        <f t="shared" si="58"/>
        <v>5.3820689949745794E-2</v>
      </c>
      <c r="T65" s="128">
        <f t="shared" si="58"/>
        <v>0.25033311140691433</v>
      </c>
      <c r="U65" s="128">
        <f t="shared" si="58"/>
        <v>1.4633580104221475</v>
      </c>
      <c r="V65" s="128">
        <f t="shared" si="58"/>
        <v>3.0767948691238205E-2</v>
      </c>
      <c r="W65" s="128">
        <f t="shared" si="58"/>
        <v>0.19127641429791253</v>
      </c>
      <c r="X65" s="128">
        <f>STDEVA(X58:X63)</f>
        <v>5.2820450584977028</v>
      </c>
      <c r="Y65" s="128">
        <f t="shared" ref="Y65:AC65" si="59">STDEVA(Y58:Y63)</f>
        <v>3.5870136139505617</v>
      </c>
      <c r="Z65" s="128">
        <f t="shared" si="59"/>
        <v>0.87101473389757655</v>
      </c>
      <c r="AA65" s="128">
        <f t="shared" si="59"/>
        <v>0.13291601358251251</v>
      </c>
      <c r="AB65" s="128">
        <f>STDEVA(AB60:AB63,AB58)</f>
        <v>6.7601775124622279</v>
      </c>
      <c r="AC65" s="128">
        <f t="shared" si="59"/>
        <v>16.083117442419756</v>
      </c>
    </row>
    <row r="66" spans="1:29" x14ac:dyDescent="0.2">
      <c r="A66" s="134" t="s">
        <v>335</v>
      </c>
      <c r="B66" s="128">
        <f>B65/B64*100</f>
        <v>2.8094159840769106</v>
      </c>
      <c r="C66" s="128">
        <f t="shared" ref="C66:L66" si="60">C65/C64*100</f>
        <v>5.1719407569514608</v>
      </c>
      <c r="D66" s="128">
        <f t="shared" si="60"/>
        <v>4.5729864197682568</v>
      </c>
      <c r="E66" s="128">
        <f t="shared" si="60"/>
        <v>40.82482904638632</v>
      </c>
      <c r="F66" s="128">
        <f t="shared" si="60"/>
        <v>6.4549722436790287</v>
      </c>
      <c r="G66" s="128">
        <f t="shared" si="60"/>
        <v>3.7158193187840722</v>
      </c>
      <c r="H66" s="128">
        <f t="shared" si="60"/>
        <v>3.6198498885278001</v>
      </c>
      <c r="I66" s="128">
        <f t="shared" si="60"/>
        <v>3.2980757342924618</v>
      </c>
      <c r="J66" s="128">
        <f t="shared" si="60"/>
        <v>5.1642495867121587</v>
      </c>
      <c r="K66" s="128">
        <f t="shared" si="60"/>
        <v>2.6439926059476591</v>
      </c>
      <c r="L66" s="128">
        <f t="shared" si="60"/>
        <v>5.6749766720874364</v>
      </c>
      <c r="M66" s="128">
        <f>M65/M64*100</f>
        <v>3.3326391058274534</v>
      </c>
      <c r="N66" s="130" t="s">
        <v>353</v>
      </c>
      <c r="O66" s="128">
        <f t="shared" ref="O66:W66" si="61">O65/O64*100</f>
        <v>4.5467575673261269</v>
      </c>
      <c r="P66" s="128">
        <f t="shared" si="61"/>
        <v>4.4721359549995796</v>
      </c>
      <c r="Q66" s="128">
        <f t="shared" si="61"/>
        <v>2.6194912959035288</v>
      </c>
      <c r="R66" s="128">
        <f t="shared" si="61"/>
        <v>0</v>
      </c>
      <c r="S66" s="128">
        <f t="shared" si="61"/>
        <v>7.0816697302297102</v>
      </c>
      <c r="T66" s="128">
        <f t="shared" si="61"/>
        <v>3.6019152720419325</v>
      </c>
      <c r="U66" s="128">
        <f t="shared" si="61"/>
        <v>308.07537061518894</v>
      </c>
      <c r="V66" s="128">
        <f t="shared" si="61"/>
        <v>7.3257020693424293</v>
      </c>
      <c r="W66" s="128">
        <f t="shared" si="61"/>
        <v>10.597031263042245</v>
      </c>
      <c r="X66" s="128">
        <f>X65/X64*100</f>
        <v>2.6676995244937891</v>
      </c>
      <c r="Y66" s="128">
        <f t="shared" ref="Y66:AC66" si="62">Y65/Y64*100</f>
        <v>717.40272279011231</v>
      </c>
      <c r="Z66" s="128">
        <f t="shared" si="62"/>
        <v>3.4024013042874084</v>
      </c>
      <c r="AA66" s="128">
        <f t="shared" si="62"/>
        <v>4.9228153178708336</v>
      </c>
      <c r="AB66" s="128">
        <f t="shared" si="62"/>
        <v>5.4960792784245749</v>
      </c>
      <c r="AC66" s="128">
        <f t="shared" si="62"/>
        <v>9.2965996776992821</v>
      </c>
    </row>
    <row r="67" spans="1:29" x14ac:dyDescent="0.2">
      <c r="A67" s="129" t="s">
        <v>414</v>
      </c>
      <c r="B67" s="128">
        <f>B55-B64</f>
        <v>0.80999999999999872</v>
      </c>
      <c r="C67" s="128">
        <f t="shared" ref="C67:AC67" si="63">C55-C64</f>
        <v>-0.89999999999999858</v>
      </c>
      <c r="D67" s="128">
        <f t="shared" si="63"/>
        <v>1.2000000000000011E-2</v>
      </c>
      <c r="E67" s="128">
        <f t="shared" si="63"/>
        <v>0.7</v>
      </c>
      <c r="F67" s="128">
        <f t="shared" si="63"/>
        <v>0.48000000000000043</v>
      </c>
      <c r="G67" s="128">
        <f t="shared" si="63"/>
        <v>0.28999999999999915</v>
      </c>
      <c r="H67" s="128">
        <f t="shared" si="63"/>
        <v>-92</v>
      </c>
      <c r="I67" s="128">
        <f t="shared" si="63"/>
        <v>-22.89</v>
      </c>
      <c r="J67" s="128">
        <f t="shared" si="63"/>
        <v>0.24500000000000011</v>
      </c>
      <c r="K67" s="128">
        <f t="shared" si="63"/>
        <v>1.3800000000000026</v>
      </c>
      <c r="L67" s="128">
        <f t="shared" si="63"/>
        <v>-0.29000000000000092</v>
      </c>
      <c r="M67" s="128">
        <f t="shared" si="63"/>
        <v>0.33999999999999986</v>
      </c>
      <c r="N67" s="128" t="s">
        <v>416</v>
      </c>
      <c r="O67" s="128">
        <f t="shared" si="63"/>
        <v>0.20000000000000018</v>
      </c>
      <c r="P67" s="128">
        <f t="shared" si="63"/>
        <v>-0.87000000000000099</v>
      </c>
      <c r="Q67" s="128">
        <f t="shared" si="63"/>
        <v>-6.4599999999999795</v>
      </c>
      <c r="R67" s="128">
        <f t="shared" si="63"/>
        <v>0.35</v>
      </c>
      <c r="S67" s="128">
        <f t="shared" si="63"/>
        <v>-2.0000000000000018E-2</v>
      </c>
      <c r="T67" s="128">
        <f t="shared" si="63"/>
        <v>0.3199999999999994</v>
      </c>
      <c r="U67" s="128">
        <f t="shared" si="63"/>
        <v>6.5000000000000058E-2</v>
      </c>
      <c r="V67" s="128">
        <f t="shared" si="63"/>
        <v>-1.0000000000000009E-2</v>
      </c>
      <c r="W67" s="128">
        <f t="shared" si="63"/>
        <v>-1.5000000000000124E-2</v>
      </c>
      <c r="X67" s="128">
        <f t="shared" si="63"/>
        <v>-0.78000000000000114</v>
      </c>
      <c r="Y67" s="128">
        <f t="shared" si="63"/>
        <v>0.6399999999999999</v>
      </c>
      <c r="Z67" s="128">
        <f t="shared" si="63"/>
        <v>0.21999999999999886</v>
      </c>
      <c r="AA67" s="128">
        <f t="shared" si="63"/>
        <v>-1.0000000000000231E-2</v>
      </c>
      <c r="AB67" s="128">
        <f t="shared" si="63"/>
        <v>-2.7600000000000051</v>
      </c>
      <c r="AC67" s="128">
        <f t="shared" si="63"/>
        <v>-14.879999999999995</v>
      </c>
    </row>
    <row r="68" spans="1:29" x14ac:dyDescent="0.2">
      <c r="A68" s="129" t="s">
        <v>415</v>
      </c>
      <c r="B68" s="127">
        <f>ABS(B67*100/B55)</f>
        <v>3.0100334448160488</v>
      </c>
      <c r="C68" s="127">
        <f t="shared" ref="C68:AC68" si="64">ABS(C67*100/C55)</f>
        <v>2.5641025641025599</v>
      </c>
      <c r="D68" s="127">
        <f t="shared" si="64"/>
        <v>2.7149321266968349</v>
      </c>
      <c r="E68" s="127">
        <f t="shared" si="64"/>
        <v>41.176470588235297</v>
      </c>
      <c r="F68" s="127">
        <f t="shared" si="64"/>
        <v>5.660377358490571</v>
      </c>
      <c r="G68" s="127">
        <f t="shared" si="64"/>
        <v>1.1769480519480484</v>
      </c>
      <c r="H68" s="127">
        <f t="shared" si="64"/>
        <v>8.4172003659652326</v>
      </c>
      <c r="I68" s="127">
        <f t="shared" si="64"/>
        <v>37.153059568251905</v>
      </c>
      <c r="J68" s="127">
        <f t="shared" si="64"/>
        <v>3.8341158059467939</v>
      </c>
      <c r="K68" s="127">
        <f t="shared" si="64"/>
        <v>2.2391692357618083</v>
      </c>
      <c r="L68" s="127">
        <f t="shared" si="64"/>
        <v>2.8971028971029065</v>
      </c>
      <c r="M68" s="127">
        <f t="shared" si="64"/>
        <v>1.3687600644122377</v>
      </c>
      <c r="N68" s="127" t="s">
        <v>416</v>
      </c>
      <c r="O68" s="127">
        <f t="shared" si="64"/>
        <v>4.0816326530612281</v>
      </c>
      <c r="P68" s="127">
        <f t="shared" si="64"/>
        <v>4.5478306325143807</v>
      </c>
      <c r="Q68" s="127">
        <f t="shared" si="64"/>
        <v>2.4747165185412117</v>
      </c>
      <c r="R68" s="127">
        <f t="shared" si="64"/>
        <v>58.333333333333336</v>
      </c>
      <c r="S68" s="127">
        <f t="shared" si="64"/>
        <v>2.7027027027027053</v>
      </c>
      <c r="T68" s="127">
        <f t="shared" si="64"/>
        <v>4.4016506189821101</v>
      </c>
      <c r="U68" s="127">
        <f t="shared" si="64"/>
        <v>12.037037037037047</v>
      </c>
      <c r="V68" s="127">
        <f t="shared" si="64"/>
        <v>2.4390243902439046</v>
      </c>
      <c r="W68" s="127">
        <f t="shared" si="64"/>
        <v>0.83798882681564935</v>
      </c>
      <c r="X68" s="127">
        <f t="shared" si="64"/>
        <v>0.3954974140553702</v>
      </c>
      <c r="Y68" s="127">
        <f t="shared" si="64"/>
        <v>56.140350877192979</v>
      </c>
      <c r="Z68" s="127">
        <f t="shared" si="64"/>
        <v>0.85205267234701343</v>
      </c>
      <c r="AA68" s="127">
        <f t="shared" si="64"/>
        <v>0.37174721189591936</v>
      </c>
      <c r="AB68" s="127">
        <f t="shared" si="64"/>
        <v>2.2954091816367308</v>
      </c>
      <c r="AC68" s="127">
        <f t="shared" si="64"/>
        <v>9.4105742474070286</v>
      </c>
    </row>
  </sheetData>
  <conditionalFormatting sqref="A22:A27">
    <cfRule type="duplicateValues" dxfId="36" priority="31"/>
  </conditionalFormatting>
  <conditionalFormatting sqref="A22:A27">
    <cfRule type="duplicateValues" dxfId="35" priority="32"/>
  </conditionalFormatting>
  <conditionalFormatting sqref="A40:A45">
    <cfRule type="duplicateValues" dxfId="34" priority="27"/>
  </conditionalFormatting>
  <conditionalFormatting sqref="A40:A45">
    <cfRule type="duplicateValues" dxfId="33" priority="28"/>
  </conditionalFormatting>
  <conditionalFormatting sqref="A58:A63">
    <cfRule type="duplicateValues" dxfId="32" priority="19"/>
  </conditionalFormatting>
  <conditionalFormatting sqref="A58:A63">
    <cfRule type="duplicateValues" dxfId="31" priority="20"/>
  </conditionalFormatting>
  <conditionalFormatting sqref="A6:A8">
    <cfRule type="duplicateValues" dxfId="30" priority="3"/>
  </conditionalFormatting>
  <conditionalFormatting sqref="A6:A8">
    <cfRule type="duplicateValues" dxfId="29" priority="4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FB99A429-AF3D-44A0-9FB0-F4F038CDEBCE}">
            <xm:f>NOT(ISERROR(SEARCH(#REF!,A22)))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E3342F61-A42C-41A0-A7CF-9C7E57F78ED5}">
            <xm:f>NOT(ISERROR(SEARCH(#REF!,A22)))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A22:A27</xm:sqref>
        </x14:conditionalFormatting>
        <x14:conditionalFormatting xmlns:xm="http://schemas.microsoft.com/office/excel/2006/main">
          <x14:cfRule type="containsText" priority="25" operator="containsText" id="{2C87195E-72FE-48BD-B6D0-9A61BF209D42}">
            <xm:f>NOT(ISERROR(SEARCH(#REF!,A40)))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" operator="containsText" id="{5B67B314-A5BD-492A-B852-DB2EE2C07057}">
            <xm:f>NOT(ISERROR(SEARCH(#REF!,A40)))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A40:A45</xm:sqref>
        </x14:conditionalFormatting>
        <x14:conditionalFormatting xmlns:xm="http://schemas.microsoft.com/office/excel/2006/main">
          <x14:cfRule type="containsText" priority="17" operator="containsText" id="{B65DB297-A3B8-470E-96CA-929B1F27C437}">
            <xm:f>NOT(ISERROR(SEARCH(#REF!,A58)))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F3338DAD-2ACD-4F85-91FF-54FFDD0E28DE}">
            <xm:f>NOT(ISERROR(SEARCH(#REF!,A58)))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A58:A63</xm:sqref>
        </x14:conditionalFormatting>
        <x14:conditionalFormatting xmlns:xm="http://schemas.microsoft.com/office/excel/2006/main">
          <x14:cfRule type="containsText" priority="1" operator="containsText" id="{FCA36152-9DA4-47FC-BE3F-1BDAEF24A7DF}">
            <xm:f>NOT(ISERROR(SEARCH(#REF!,A6)))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FF352ED5-CC6D-4E04-A56A-12B817D9D6AE}">
            <xm:f>NOT(ISERROR(SEARCH(#REF!,A6)))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A6:A8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7DB6-822E-46BC-9C44-CF52FBF750EC}">
  <dimension ref="A1:CG89"/>
  <sheetViews>
    <sheetView zoomScaleNormal="100" workbookViewId="0">
      <selection activeCell="AB25" sqref="AB25"/>
    </sheetView>
  </sheetViews>
  <sheetFormatPr baseColWidth="10" defaultColWidth="11.5703125" defaultRowHeight="11.25" x14ac:dyDescent="0.2"/>
  <cols>
    <col min="1" max="1" width="10" style="14" customWidth="1"/>
    <col min="2" max="3" width="7" style="14" bestFit="1" customWidth="1"/>
    <col min="4" max="4" width="5.85546875" style="14" bestFit="1" customWidth="1"/>
    <col min="5" max="5" width="13.140625" style="14" bestFit="1" customWidth="1"/>
    <col min="6" max="7" width="7.28515625" style="14" bestFit="1" customWidth="1"/>
    <col min="8" max="8" width="20.7109375" style="14" bestFit="1" customWidth="1"/>
    <col min="9" max="9" width="7.140625" style="14" bestFit="1" customWidth="1"/>
    <col min="10" max="10" width="6.5703125" style="14" bestFit="1" customWidth="1"/>
    <col min="11" max="11" width="6.7109375" style="14" bestFit="1" customWidth="1"/>
    <col min="12" max="13" width="7.42578125" style="14" bestFit="1" customWidth="1"/>
    <col min="14" max="14" width="6.5703125" style="14" bestFit="1" customWidth="1"/>
    <col min="15" max="16" width="6.28515625" style="14" bestFit="1" customWidth="1"/>
    <col min="17" max="18" width="6.5703125" style="14" bestFit="1" customWidth="1"/>
    <col min="19" max="20" width="6.140625" style="14" bestFit="1" customWidth="1"/>
    <col min="21" max="21" width="6.42578125" style="14" bestFit="1" customWidth="1"/>
    <col min="22" max="22" width="6.7109375" style="14" bestFit="1" customWidth="1"/>
    <col min="23" max="23" width="6.5703125" style="14" bestFit="1" customWidth="1"/>
    <col min="24" max="24" width="7" style="14" bestFit="1" customWidth="1"/>
    <col min="25" max="25" width="7.85546875" style="14" customWidth="1"/>
    <col min="26" max="26" width="8.140625" style="14" customWidth="1"/>
    <col min="27" max="28" width="6.42578125" style="14" bestFit="1" customWidth="1"/>
    <col min="29" max="29" width="7.140625" style="14" bestFit="1" customWidth="1"/>
    <col min="30" max="30" width="6.7109375" style="14" bestFit="1" customWidth="1"/>
    <col min="31" max="31" width="5" style="14" bestFit="1" customWidth="1"/>
    <col min="32" max="32" width="6.85546875" style="14" bestFit="1" customWidth="1"/>
    <col min="33" max="33" width="4.7109375" style="14" customWidth="1"/>
    <col min="34" max="36" width="6.28515625" style="14" bestFit="1" customWidth="1"/>
    <col min="37" max="37" width="7.28515625" style="14" bestFit="1" customWidth="1"/>
    <col min="38" max="38" width="6.85546875" style="14" bestFit="1" customWidth="1"/>
    <col min="39" max="39" width="7" style="14" bestFit="1" customWidth="1"/>
    <col min="40" max="40" width="7.140625" style="14" bestFit="1" customWidth="1"/>
    <col min="41" max="41" width="6.85546875" style="14" bestFit="1" customWidth="1"/>
    <col min="42" max="42" width="7.42578125" style="14" bestFit="1" customWidth="1"/>
    <col min="43" max="43" width="6.42578125" style="14" bestFit="1" customWidth="1"/>
    <col min="44" max="44" width="6.85546875" style="14" bestFit="1" customWidth="1"/>
    <col min="45" max="45" width="6.7109375" style="14" bestFit="1" customWidth="1"/>
    <col min="46" max="47" width="7" style="14" bestFit="1" customWidth="1"/>
    <col min="48" max="48" width="9" style="14" bestFit="1" customWidth="1"/>
    <col min="49" max="50" width="7.140625" style="14" bestFit="1" customWidth="1"/>
    <col min="51" max="51" width="6.42578125" style="14" bestFit="1" customWidth="1"/>
    <col min="52" max="55" width="7.140625" style="14" bestFit="1" customWidth="1"/>
    <col min="56" max="56" width="6.85546875" style="14" bestFit="1" customWidth="1"/>
    <col min="57" max="57" width="6.5703125" style="14" bestFit="1" customWidth="1"/>
    <col min="58" max="58" width="6.85546875" style="14" bestFit="1" customWidth="1"/>
    <col min="59" max="59" width="7" style="14" bestFit="1" customWidth="1"/>
    <col min="60" max="61" width="7.140625" style="14" bestFit="1" customWidth="1"/>
    <col min="62" max="62" width="6.5703125" style="14" bestFit="1" customWidth="1"/>
    <col min="63" max="63" width="7" style="14" bestFit="1" customWidth="1"/>
    <col min="64" max="65" width="6.85546875" style="14" bestFit="1" customWidth="1"/>
    <col min="66" max="66" width="7" style="14" bestFit="1" customWidth="1"/>
    <col min="67" max="67" width="7.42578125" style="14" bestFit="1" customWidth="1"/>
    <col min="68" max="70" width="7" style="14" bestFit="1" customWidth="1"/>
    <col min="71" max="71" width="6.7109375" style="14" bestFit="1" customWidth="1"/>
    <col min="72" max="73" width="7" style="14" bestFit="1" customWidth="1"/>
    <col min="74" max="74" width="7.5703125" style="14" bestFit="1" customWidth="1"/>
    <col min="75" max="75" width="7" style="14" bestFit="1" customWidth="1"/>
    <col min="76" max="76" width="6.85546875" style="14" bestFit="1" customWidth="1"/>
    <col min="77" max="78" width="7" style="14" bestFit="1" customWidth="1"/>
    <col min="79" max="79" width="6.42578125" style="14" bestFit="1" customWidth="1"/>
    <col min="80" max="80" width="7.5703125" style="14" bestFit="1" customWidth="1"/>
    <col min="81" max="81" width="6.85546875" style="14" bestFit="1" customWidth="1"/>
    <col min="82" max="82" width="6.42578125" style="14" bestFit="1" customWidth="1"/>
    <col min="83" max="83" width="6.85546875" style="14" bestFit="1" customWidth="1"/>
    <col min="84" max="84" width="7" style="14" bestFit="1" customWidth="1"/>
    <col min="85" max="85" width="6.7109375" style="14" bestFit="1" customWidth="1"/>
    <col min="86" max="16384" width="11.5703125" style="14"/>
  </cols>
  <sheetData>
    <row r="1" spans="1:85" s="42" customFormat="1" ht="33.75" x14ac:dyDescent="0.25">
      <c r="A1" s="140" t="s">
        <v>401</v>
      </c>
      <c r="B1" s="141"/>
      <c r="C1" s="141"/>
      <c r="D1" s="141"/>
      <c r="E1" s="141"/>
      <c r="F1" s="141"/>
      <c r="G1" s="141"/>
      <c r="H1" s="141"/>
      <c r="I1" s="142" t="s">
        <v>395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47" t="s">
        <v>396</v>
      </c>
      <c r="Z1" s="48" t="s">
        <v>397</v>
      </c>
      <c r="AA1" s="40" t="s">
        <v>398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1" t="s">
        <v>399</v>
      </c>
      <c r="AW1" s="45" t="s">
        <v>400</v>
      </c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</row>
    <row r="2" spans="1:85" s="37" customFormat="1" ht="18" customHeight="1" x14ac:dyDescent="0.25">
      <c r="A2" s="145" t="s">
        <v>254</v>
      </c>
      <c r="B2" s="143" t="s">
        <v>258</v>
      </c>
      <c r="C2" s="143"/>
      <c r="D2" s="143"/>
      <c r="E2" s="143" t="s">
        <v>257</v>
      </c>
      <c r="F2" s="145" t="s">
        <v>259</v>
      </c>
      <c r="G2" s="145"/>
      <c r="H2" s="35" t="s">
        <v>252</v>
      </c>
      <c r="I2" s="6" t="s">
        <v>112</v>
      </c>
      <c r="J2" s="6" t="s">
        <v>113</v>
      </c>
      <c r="K2" s="6" t="s">
        <v>114</v>
      </c>
      <c r="L2" s="6" t="s">
        <v>115</v>
      </c>
      <c r="M2" s="6" t="s">
        <v>116</v>
      </c>
      <c r="N2" s="6" t="s">
        <v>117</v>
      </c>
      <c r="O2" s="6" t="s">
        <v>118</v>
      </c>
      <c r="P2" s="6" t="s">
        <v>119</v>
      </c>
      <c r="Q2" s="6" t="s">
        <v>120</v>
      </c>
      <c r="R2" s="6" t="s">
        <v>121</v>
      </c>
      <c r="S2" s="6" t="s">
        <v>122</v>
      </c>
      <c r="T2" s="6" t="s">
        <v>123</v>
      </c>
      <c r="U2" s="6" t="s">
        <v>124</v>
      </c>
      <c r="V2" s="6" t="s">
        <v>125</v>
      </c>
      <c r="W2" s="6" t="s">
        <v>260</v>
      </c>
      <c r="X2" s="6" t="s">
        <v>307</v>
      </c>
      <c r="Y2" s="7" t="s">
        <v>0</v>
      </c>
      <c r="Z2" s="7" t="s">
        <v>1</v>
      </c>
      <c r="AA2" s="6" t="s">
        <v>4</v>
      </c>
      <c r="AB2" s="6" t="s">
        <v>10</v>
      </c>
      <c r="AC2" s="6" t="s">
        <v>14</v>
      </c>
      <c r="AD2" s="6" t="s">
        <v>20</v>
      </c>
      <c r="AE2" s="6" t="s">
        <v>26</v>
      </c>
      <c r="AF2" s="6" t="s">
        <v>30</v>
      </c>
      <c r="AG2" s="6" t="s">
        <v>36</v>
      </c>
      <c r="AH2" s="6" t="s">
        <v>40</v>
      </c>
      <c r="AI2" s="6" t="s">
        <v>319</v>
      </c>
      <c r="AJ2" s="6" t="s">
        <v>50</v>
      </c>
      <c r="AK2" s="6" t="s">
        <v>6</v>
      </c>
      <c r="AL2" s="6" t="s">
        <v>7</v>
      </c>
      <c r="AM2" s="6" t="s">
        <v>8</v>
      </c>
      <c r="AN2" s="6" t="s">
        <v>16</v>
      </c>
      <c r="AO2" s="6" t="s">
        <v>304</v>
      </c>
      <c r="AP2" s="6" t="s">
        <v>31</v>
      </c>
      <c r="AQ2" s="6" t="s">
        <v>35</v>
      </c>
      <c r="AR2" s="6" t="s">
        <v>42</v>
      </c>
      <c r="AS2" s="6" t="s">
        <v>46</v>
      </c>
      <c r="AT2" s="6" t="s">
        <v>54</v>
      </c>
      <c r="AU2" s="6" t="s">
        <v>58</v>
      </c>
      <c r="AV2" s="7" t="s">
        <v>2</v>
      </c>
      <c r="AW2" s="6" t="s">
        <v>3</v>
      </c>
      <c r="AX2" s="6" t="s">
        <v>5</v>
      </c>
      <c r="AY2" s="6" t="s">
        <v>9</v>
      </c>
      <c r="AZ2" s="6" t="s">
        <v>11</v>
      </c>
      <c r="BA2" s="6" t="s">
        <v>12</v>
      </c>
      <c r="BB2" s="6" t="s">
        <v>13</v>
      </c>
      <c r="BC2" s="6" t="s">
        <v>15</v>
      </c>
      <c r="BD2" s="6" t="s">
        <v>17</v>
      </c>
      <c r="BE2" s="6" t="s">
        <v>18</v>
      </c>
      <c r="BF2" s="6" t="s">
        <v>19</v>
      </c>
      <c r="BG2" s="6" t="s">
        <v>309</v>
      </c>
      <c r="BH2" s="6" t="s">
        <v>21</v>
      </c>
      <c r="BI2" s="6" t="s">
        <v>22</v>
      </c>
      <c r="BJ2" s="6" t="s">
        <v>23</v>
      </c>
      <c r="BK2" s="6" t="s">
        <v>24</v>
      </c>
      <c r="BL2" s="6" t="s">
        <v>25</v>
      </c>
      <c r="BM2" s="6" t="s">
        <v>27</v>
      </c>
      <c r="BN2" s="6" t="s">
        <v>29</v>
      </c>
      <c r="BO2" s="6" t="s">
        <v>32</v>
      </c>
      <c r="BP2" s="6" t="s">
        <v>33</v>
      </c>
      <c r="BQ2" s="6" t="s">
        <v>34</v>
      </c>
      <c r="BR2" s="6" t="s">
        <v>37</v>
      </c>
      <c r="BS2" s="6" t="s">
        <v>38</v>
      </c>
      <c r="BT2" s="6" t="s">
        <v>39</v>
      </c>
      <c r="BU2" s="6" t="s">
        <v>41</v>
      </c>
      <c r="BV2" s="6" t="s">
        <v>44</v>
      </c>
      <c r="BW2" s="6" t="s">
        <v>45</v>
      </c>
      <c r="BX2" s="6" t="s">
        <v>47</v>
      </c>
      <c r="BY2" s="6" t="s">
        <v>48</v>
      </c>
      <c r="BZ2" s="6" t="s">
        <v>49</v>
      </c>
      <c r="CA2" s="6" t="s">
        <v>51</v>
      </c>
      <c r="CB2" s="6" t="s">
        <v>52</v>
      </c>
      <c r="CC2" s="6" t="s">
        <v>53</v>
      </c>
      <c r="CD2" s="6" t="s">
        <v>55</v>
      </c>
      <c r="CE2" s="6" t="s">
        <v>56</v>
      </c>
      <c r="CF2" s="6" t="s">
        <v>57</v>
      </c>
      <c r="CG2" s="6" t="s">
        <v>59</v>
      </c>
    </row>
    <row r="3" spans="1:85" x14ac:dyDescent="0.2">
      <c r="A3" s="145"/>
      <c r="B3" s="9" t="s">
        <v>255</v>
      </c>
      <c r="C3" s="10" t="s">
        <v>256</v>
      </c>
      <c r="D3" s="33" t="s">
        <v>313</v>
      </c>
      <c r="E3" s="143"/>
      <c r="F3" s="10" t="s">
        <v>250</v>
      </c>
      <c r="G3" s="10" t="s">
        <v>251</v>
      </c>
      <c r="H3" s="11" t="s">
        <v>253</v>
      </c>
      <c r="I3" s="12" t="s">
        <v>61</v>
      </c>
      <c r="J3" s="12" t="s">
        <v>61</v>
      </c>
      <c r="K3" s="12" t="s">
        <v>61</v>
      </c>
      <c r="L3" s="12" t="s">
        <v>61</v>
      </c>
      <c r="M3" s="12" t="s">
        <v>61</v>
      </c>
      <c r="N3" s="12" t="s">
        <v>61</v>
      </c>
      <c r="O3" s="12" t="s">
        <v>61</v>
      </c>
      <c r="P3" s="12" t="s">
        <v>61</v>
      </c>
      <c r="Q3" s="12" t="s">
        <v>61</v>
      </c>
      <c r="R3" s="12" t="s">
        <v>61</v>
      </c>
      <c r="S3" s="12" t="s">
        <v>61</v>
      </c>
      <c r="T3" s="12" t="s">
        <v>61</v>
      </c>
      <c r="U3" s="12" t="s">
        <v>61</v>
      </c>
      <c r="V3" s="12" t="s">
        <v>61</v>
      </c>
      <c r="W3" s="12" t="s">
        <v>61</v>
      </c>
      <c r="X3" s="12" t="s">
        <v>61</v>
      </c>
      <c r="Y3" s="13">
        <v>0.01</v>
      </c>
      <c r="Z3" s="13">
        <v>0.01</v>
      </c>
      <c r="AA3" s="12">
        <v>0.01</v>
      </c>
      <c r="AB3" s="12">
        <v>0.05</v>
      </c>
      <c r="AC3" s="12">
        <v>5.0000000000000001E-3</v>
      </c>
      <c r="AD3" s="12">
        <v>0.01</v>
      </c>
      <c r="AE3" s="12">
        <v>0.05</v>
      </c>
      <c r="AF3" s="12">
        <v>0.01</v>
      </c>
      <c r="AG3" s="12">
        <v>0.01</v>
      </c>
      <c r="AH3" s="12">
        <v>0.01</v>
      </c>
      <c r="AI3" s="12">
        <v>0.01</v>
      </c>
      <c r="AJ3" s="12">
        <v>0.01</v>
      </c>
      <c r="AK3" s="12" t="s">
        <v>63</v>
      </c>
      <c r="AL3" s="12">
        <v>0.5</v>
      </c>
      <c r="AM3" s="12" t="s">
        <v>62</v>
      </c>
      <c r="AN3" s="12" t="s">
        <v>62</v>
      </c>
      <c r="AO3" s="12" t="s">
        <v>64</v>
      </c>
      <c r="AP3" s="12" t="s">
        <v>64</v>
      </c>
      <c r="AQ3" s="12" t="s">
        <v>62</v>
      </c>
      <c r="AR3" s="12" t="s">
        <v>62</v>
      </c>
      <c r="AS3" s="12">
        <v>0.1</v>
      </c>
      <c r="AT3" s="12" t="s">
        <v>62</v>
      </c>
      <c r="AU3" s="12" t="s">
        <v>62</v>
      </c>
      <c r="AV3" s="13">
        <v>2E-3</v>
      </c>
      <c r="AW3" s="12" t="s">
        <v>60</v>
      </c>
      <c r="AX3" s="12" t="s">
        <v>62</v>
      </c>
      <c r="AY3" s="12">
        <v>0.1</v>
      </c>
      <c r="AZ3" s="12">
        <v>0.2</v>
      </c>
      <c r="BA3" s="12">
        <v>0.1</v>
      </c>
      <c r="BB3" s="12">
        <v>0.5</v>
      </c>
      <c r="BC3" s="12">
        <v>0.1</v>
      </c>
      <c r="BD3" s="12">
        <v>0.05</v>
      </c>
      <c r="BE3" s="12">
        <v>0.05</v>
      </c>
      <c r="BF3" s="12">
        <v>0.05</v>
      </c>
      <c r="BG3" s="12">
        <v>0.01</v>
      </c>
      <c r="BH3" s="12">
        <v>0.05</v>
      </c>
      <c r="BI3" s="12" t="s">
        <v>60</v>
      </c>
      <c r="BJ3" s="12" t="s">
        <v>60</v>
      </c>
      <c r="BK3" s="12">
        <v>0.05</v>
      </c>
      <c r="BL3" s="12">
        <v>0.2</v>
      </c>
      <c r="BM3" s="12">
        <v>0.1</v>
      </c>
      <c r="BN3" s="12">
        <v>0.05</v>
      </c>
      <c r="BO3" s="12" t="s">
        <v>65</v>
      </c>
      <c r="BP3" s="12" t="s">
        <v>60</v>
      </c>
      <c r="BQ3" s="12">
        <v>0.1</v>
      </c>
      <c r="BR3" s="12" t="s">
        <v>62</v>
      </c>
      <c r="BS3" s="12">
        <v>0.05</v>
      </c>
      <c r="BT3" s="12">
        <v>0.2</v>
      </c>
      <c r="BU3" s="12">
        <v>0.1</v>
      </c>
      <c r="BV3" s="12">
        <v>0.1</v>
      </c>
      <c r="BW3" s="12" t="s">
        <v>60</v>
      </c>
      <c r="BX3" s="12">
        <v>0.5</v>
      </c>
      <c r="BY3" s="12">
        <v>0.05</v>
      </c>
      <c r="BZ3" s="12">
        <v>0.1</v>
      </c>
      <c r="CA3" s="12">
        <v>0.5</v>
      </c>
      <c r="CB3" s="12">
        <v>0.05</v>
      </c>
      <c r="CC3" s="12">
        <v>0.05</v>
      </c>
      <c r="CD3" s="12" t="s">
        <v>60</v>
      </c>
      <c r="CE3" s="12">
        <v>0.5</v>
      </c>
      <c r="CF3" s="12">
        <v>0.1</v>
      </c>
      <c r="CG3" s="12">
        <v>0.5</v>
      </c>
    </row>
    <row r="4" spans="1:85" x14ac:dyDescent="0.2">
      <c r="A4" s="15" t="s">
        <v>195</v>
      </c>
      <c r="B4" s="16">
        <v>509575.72600000002</v>
      </c>
      <c r="C4" s="16">
        <v>5514986.9110000003</v>
      </c>
      <c r="D4" s="17"/>
      <c r="E4" s="18" t="s">
        <v>221</v>
      </c>
      <c r="F4" s="19"/>
      <c r="G4" s="19"/>
      <c r="H4" s="18" t="s">
        <v>320</v>
      </c>
      <c r="I4" s="20">
        <v>12.8</v>
      </c>
      <c r="J4" s="20">
        <v>0.02</v>
      </c>
      <c r="K4" s="20">
        <v>5.66</v>
      </c>
      <c r="L4" s="20" t="s">
        <v>308</v>
      </c>
      <c r="M4" s="20">
        <v>20</v>
      </c>
      <c r="N4" s="20">
        <v>1.26</v>
      </c>
      <c r="O4" s="20">
        <v>5.18</v>
      </c>
      <c r="P4" s="20">
        <v>0.28000000000000003</v>
      </c>
      <c r="Q4" s="20">
        <v>3.41</v>
      </c>
      <c r="R4" s="20">
        <v>0.09</v>
      </c>
      <c r="S4" s="20">
        <v>47.6</v>
      </c>
      <c r="T4" s="20">
        <v>1.71</v>
      </c>
      <c r="U4" s="20">
        <v>0.01</v>
      </c>
      <c r="V4" s="20">
        <v>0.05</v>
      </c>
      <c r="W4" s="20">
        <v>1.93</v>
      </c>
      <c r="X4" s="20">
        <v>100</v>
      </c>
      <c r="Y4" s="20">
        <v>0.02</v>
      </c>
      <c r="Z4" s="20" t="s">
        <v>308</v>
      </c>
      <c r="AA4" s="20">
        <v>6.54</v>
      </c>
      <c r="AB4" s="20">
        <v>3.87</v>
      </c>
      <c r="AC4" s="20" t="s">
        <v>308</v>
      </c>
      <c r="AD4" s="20">
        <v>13.5</v>
      </c>
      <c r="AE4" s="20">
        <v>1.07</v>
      </c>
      <c r="AF4" s="20">
        <v>3.03</v>
      </c>
      <c r="AG4" s="20">
        <v>0.04</v>
      </c>
      <c r="AH4" s="20">
        <v>0.69</v>
      </c>
      <c r="AI4" s="20">
        <v>21.5</v>
      </c>
      <c r="AJ4" s="20">
        <v>0.99</v>
      </c>
      <c r="AK4" s="20">
        <v>56</v>
      </c>
      <c r="AL4" s="20">
        <v>176</v>
      </c>
      <c r="AM4" s="20">
        <v>16</v>
      </c>
      <c r="AN4" s="20">
        <v>378</v>
      </c>
      <c r="AO4" s="20">
        <v>11</v>
      </c>
      <c r="AP4" s="20">
        <v>2060</v>
      </c>
      <c r="AQ4" s="20">
        <v>21</v>
      </c>
      <c r="AR4" s="20">
        <v>16</v>
      </c>
      <c r="AS4" s="20">
        <v>126</v>
      </c>
      <c r="AT4" s="20">
        <v>268</v>
      </c>
      <c r="AU4" s="20">
        <v>123</v>
      </c>
      <c r="AV4" s="20">
        <v>8.0000000000000002E-3</v>
      </c>
      <c r="AW4" s="20" t="s">
        <v>308</v>
      </c>
      <c r="AX4" s="20" t="s">
        <v>308</v>
      </c>
      <c r="AY4" s="20">
        <v>0.2</v>
      </c>
      <c r="AZ4" s="20" t="s">
        <v>308</v>
      </c>
      <c r="BA4" s="20">
        <v>19.100000000000001</v>
      </c>
      <c r="BB4" s="20">
        <v>64.2</v>
      </c>
      <c r="BC4" s="20">
        <v>1.3</v>
      </c>
      <c r="BD4" s="20">
        <v>5.0999999999999996</v>
      </c>
      <c r="BE4" s="20">
        <v>2.63</v>
      </c>
      <c r="BF4" s="20">
        <v>1.42</v>
      </c>
      <c r="BG4" s="20">
        <v>18.100000000000001</v>
      </c>
      <c r="BH4" s="20">
        <v>5.45</v>
      </c>
      <c r="BI4" s="20">
        <v>1</v>
      </c>
      <c r="BJ4" s="20">
        <v>3</v>
      </c>
      <c r="BK4" s="20">
        <v>0.95</v>
      </c>
      <c r="BL4" s="20" t="s">
        <v>308</v>
      </c>
      <c r="BM4" s="20">
        <v>5.8</v>
      </c>
      <c r="BN4" s="20">
        <v>0.33</v>
      </c>
      <c r="BO4" s="20" t="s">
        <v>308</v>
      </c>
      <c r="BP4" s="20">
        <v>5</v>
      </c>
      <c r="BQ4" s="20">
        <v>16.8</v>
      </c>
      <c r="BR4" s="20">
        <v>15</v>
      </c>
      <c r="BS4" s="20">
        <v>2.99</v>
      </c>
      <c r="BT4" s="20">
        <v>38.5</v>
      </c>
      <c r="BU4" s="20">
        <v>0.1</v>
      </c>
      <c r="BV4" s="20">
        <v>4.9000000000000004</v>
      </c>
      <c r="BW4" s="20">
        <v>2</v>
      </c>
      <c r="BX4" s="20" t="s">
        <v>308</v>
      </c>
      <c r="BY4" s="20">
        <v>0.84</v>
      </c>
      <c r="BZ4" s="20">
        <v>0.6</v>
      </c>
      <c r="CA4" s="20">
        <v>3.5</v>
      </c>
      <c r="CB4" s="20">
        <v>0.33</v>
      </c>
      <c r="CC4" s="20">
        <v>0.17</v>
      </c>
      <c r="CD4" s="20">
        <v>10</v>
      </c>
      <c r="CE4" s="20">
        <v>26.3</v>
      </c>
      <c r="CF4" s="20">
        <v>2.2999999999999998</v>
      </c>
      <c r="CG4" s="20">
        <v>97.7</v>
      </c>
    </row>
    <row r="5" spans="1:85" x14ac:dyDescent="0.2">
      <c r="A5" s="15" t="s">
        <v>196</v>
      </c>
      <c r="B5" s="16">
        <v>509692.48647300003</v>
      </c>
      <c r="C5" s="21">
        <v>5515026.01064</v>
      </c>
      <c r="D5" s="17"/>
      <c r="E5" s="18" t="s">
        <v>273</v>
      </c>
      <c r="F5" s="19"/>
      <c r="G5" s="19"/>
      <c r="H5" s="18" t="s">
        <v>320</v>
      </c>
      <c r="I5" s="20">
        <v>12.8</v>
      </c>
      <c r="J5" s="20">
        <v>0.02</v>
      </c>
      <c r="K5" s="20">
        <v>5.51</v>
      </c>
      <c r="L5" s="20" t="s">
        <v>308</v>
      </c>
      <c r="M5" s="20">
        <v>18.8</v>
      </c>
      <c r="N5" s="20">
        <v>0.97</v>
      </c>
      <c r="O5" s="20">
        <v>3.86</v>
      </c>
      <c r="P5" s="20">
        <v>0.32</v>
      </c>
      <c r="Q5" s="20">
        <v>4.55</v>
      </c>
      <c r="R5" s="20">
        <v>0.13</v>
      </c>
      <c r="S5" s="20">
        <v>49.3</v>
      </c>
      <c r="T5" s="20">
        <v>1.9</v>
      </c>
      <c r="U5" s="20">
        <v>0.01</v>
      </c>
      <c r="V5" s="20">
        <v>0.04</v>
      </c>
      <c r="W5" s="20">
        <v>1.48</v>
      </c>
      <c r="X5" s="20">
        <v>99.7</v>
      </c>
      <c r="Y5" s="20">
        <v>0.17</v>
      </c>
      <c r="Z5" s="20" t="s">
        <v>308</v>
      </c>
      <c r="AA5" s="20">
        <v>6.52</v>
      </c>
      <c r="AB5" s="20">
        <v>3.92</v>
      </c>
      <c r="AC5" s="20" t="s">
        <v>308</v>
      </c>
      <c r="AD5" s="20">
        <v>13.1</v>
      </c>
      <c r="AE5" s="20">
        <v>0.83</v>
      </c>
      <c r="AF5" s="20">
        <v>2.25</v>
      </c>
      <c r="AG5" s="20">
        <v>0.06</v>
      </c>
      <c r="AH5" s="20">
        <v>0.01</v>
      </c>
      <c r="AI5" s="20">
        <v>22.8</v>
      </c>
      <c r="AJ5" s="20">
        <v>1.0900000000000001</v>
      </c>
      <c r="AK5" s="20">
        <v>55</v>
      </c>
      <c r="AL5" s="20">
        <v>188</v>
      </c>
      <c r="AM5" s="20">
        <v>18</v>
      </c>
      <c r="AN5" s="20">
        <v>213</v>
      </c>
      <c r="AO5" s="20" t="s">
        <v>308</v>
      </c>
      <c r="AP5" s="20">
        <v>2310</v>
      </c>
      <c r="AQ5" s="20" t="s">
        <v>308</v>
      </c>
      <c r="AR5" s="20">
        <v>12</v>
      </c>
      <c r="AS5" s="20">
        <v>184</v>
      </c>
      <c r="AT5" s="20">
        <v>197</v>
      </c>
      <c r="AU5" s="20">
        <v>127</v>
      </c>
      <c r="AV5" s="20">
        <v>7.0000000000000001E-3</v>
      </c>
      <c r="AW5" s="20" t="s">
        <v>308</v>
      </c>
      <c r="AX5" s="20">
        <v>27</v>
      </c>
      <c r="AY5" s="20">
        <v>0.3</v>
      </c>
      <c r="AZ5" s="20" t="s">
        <v>308</v>
      </c>
      <c r="BA5" s="20">
        <v>22.9</v>
      </c>
      <c r="BB5" s="20">
        <v>41.5</v>
      </c>
      <c r="BC5" s="20">
        <v>1.5</v>
      </c>
      <c r="BD5" s="20">
        <v>4.47</v>
      </c>
      <c r="BE5" s="20">
        <v>2.2799999999999998</v>
      </c>
      <c r="BF5" s="20">
        <v>1.39</v>
      </c>
      <c r="BG5" s="20">
        <v>20.6</v>
      </c>
      <c r="BH5" s="20">
        <v>4.91</v>
      </c>
      <c r="BI5" s="20">
        <v>2</v>
      </c>
      <c r="BJ5" s="20">
        <v>3</v>
      </c>
      <c r="BK5" s="20">
        <v>0.84</v>
      </c>
      <c r="BL5" s="20" t="s">
        <v>308</v>
      </c>
      <c r="BM5" s="20">
        <v>9.5</v>
      </c>
      <c r="BN5" s="20">
        <v>0.32</v>
      </c>
      <c r="BO5" s="20" t="s">
        <v>308</v>
      </c>
      <c r="BP5" s="20">
        <v>6</v>
      </c>
      <c r="BQ5" s="20">
        <v>16.399999999999999</v>
      </c>
      <c r="BR5" s="20" t="s">
        <v>308</v>
      </c>
      <c r="BS5" s="20">
        <v>3.14</v>
      </c>
      <c r="BT5" s="20">
        <v>29.4</v>
      </c>
      <c r="BU5" s="20" t="s">
        <v>308</v>
      </c>
      <c r="BV5" s="20">
        <v>4.4000000000000004</v>
      </c>
      <c r="BW5" s="20">
        <v>2</v>
      </c>
      <c r="BX5" s="20" t="s">
        <v>308</v>
      </c>
      <c r="BY5" s="20">
        <v>0.76</v>
      </c>
      <c r="BZ5" s="20">
        <v>0.6</v>
      </c>
      <c r="CA5" s="20">
        <v>4.2</v>
      </c>
      <c r="CB5" s="20">
        <v>0.28999999999999998</v>
      </c>
      <c r="CC5" s="20">
        <v>0.5</v>
      </c>
      <c r="CD5" s="20">
        <v>9</v>
      </c>
      <c r="CE5" s="20">
        <v>22.7</v>
      </c>
      <c r="CF5" s="20">
        <v>2</v>
      </c>
      <c r="CG5" s="20">
        <v>97.6</v>
      </c>
    </row>
    <row r="6" spans="1:85" x14ac:dyDescent="0.2">
      <c r="A6" s="15" t="s">
        <v>177</v>
      </c>
      <c r="B6" s="16">
        <v>509583.14616599999</v>
      </c>
      <c r="C6" s="21">
        <v>5514700.8341800002</v>
      </c>
      <c r="D6" s="17"/>
      <c r="E6" s="18" t="s">
        <v>274</v>
      </c>
      <c r="F6" s="19"/>
      <c r="G6" s="19"/>
      <c r="H6" s="18" t="s">
        <v>320</v>
      </c>
      <c r="I6" s="20">
        <v>13.5</v>
      </c>
      <c r="J6" s="20" t="s">
        <v>308</v>
      </c>
      <c r="K6" s="20">
        <v>6.48</v>
      </c>
      <c r="L6" s="20" t="s">
        <v>308</v>
      </c>
      <c r="M6" s="20">
        <v>17.2</v>
      </c>
      <c r="N6" s="20">
        <v>0.91</v>
      </c>
      <c r="O6" s="20">
        <v>3.89</v>
      </c>
      <c r="P6" s="20">
        <v>0.16</v>
      </c>
      <c r="Q6" s="20">
        <v>4.53</v>
      </c>
      <c r="R6" s="20">
        <v>0.13</v>
      </c>
      <c r="S6" s="20">
        <v>50</v>
      </c>
      <c r="T6" s="20">
        <v>1.55</v>
      </c>
      <c r="U6" s="20">
        <v>0.02</v>
      </c>
      <c r="V6" s="20">
        <v>0.05</v>
      </c>
      <c r="W6" s="20">
        <v>1.54</v>
      </c>
      <c r="X6" s="20">
        <v>100</v>
      </c>
      <c r="Y6" s="20">
        <v>0.1</v>
      </c>
      <c r="Z6" s="20" t="s">
        <v>308</v>
      </c>
      <c r="AA6" s="20">
        <v>6.72</v>
      </c>
      <c r="AB6" s="20">
        <v>4.42</v>
      </c>
      <c r="AC6" s="20" t="s">
        <v>308</v>
      </c>
      <c r="AD6" s="20">
        <v>11.6</v>
      </c>
      <c r="AE6" s="20">
        <v>0.74</v>
      </c>
      <c r="AF6" s="20">
        <v>2.2799999999999998</v>
      </c>
      <c r="AG6" s="20">
        <v>0.05</v>
      </c>
      <c r="AH6" s="20">
        <v>0.73</v>
      </c>
      <c r="AI6" s="20">
        <v>22.7</v>
      </c>
      <c r="AJ6" s="20">
        <v>0.88</v>
      </c>
      <c r="AK6" s="20">
        <v>48</v>
      </c>
      <c r="AL6" s="20">
        <v>92.2</v>
      </c>
      <c r="AM6" s="20">
        <v>14</v>
      </c>
      <c r="AN6" s="20">
        <v>222</v>
      </c>
      <c r="AO6" s="20" t="s">
        <v>308</v>
      </c>
      <c r="AP6" s="20">
        <v>1180</v>
      </c>
      <c r="AQ6" s="20">
        <v>30</v>
      </c>
      <c r="AR6" s="20">
        <v>14</v>
      </c>
      <c r="AS6" s="20">
        <v>256</v>
      </c>
      <c r="AT6" s="20">
        <v>231</v>
      </c>
      <c r="AU6" s="20">
        <v>60</v>
      </c>
      <c r="AV6" s="20">
        <v>8.0000000000000002E-3</v>
      </c>
      <c r="AW6" s="20" t="s">
        <v>308</v>
      </c>
      <c r="AX6" s="20">
        <v>5</v>
      </c>
      <c r="AY6" s="20">
        <v>0.3</v>
      </c>
      <c r="AZ6" s="20" t="s">
        <v>308</v>
      </c>
      <c r="BA6" s="20">
        <v>23.9</v>
      </c>
      <c r="BB6" s="20">
        <v>56.2</v>
      </c>
      <c r="BC6" s="20">
        <v>1.7</v>
      </c>
      <c r="BD6" s="20">
        <v>4.72</v>
      </c>
      <c r="BE6" s="20">
        <v>2.54</v>
      </c>
      <c r="BF6" s="20">
        <v>1.54</v>
      </c>
      <c r="BG6" s="20">
        <v>19.100000000000001</v>
      </c>
      <c r="BH6" s="20">
        <v>5</v>
      </c>
      <c r="BI6" s="20">
        <v>2</v>
      </c>
      <c r="BJ6" s="20">
        <v>3</v>
      </c>
      <c r="BK6" s="20">
        <v>0.88</v>
      </c>
      <c r="BL6" s="20" t="s">
        <v>308</v>
      </c>
      <c r="BM6" s="20">
        <v>9</v>
      </c>
      <c r="BN6" s="20">
        <v>0.32</v>
      </c>
      <c r="BO6" s="20">
        <v>2</v>
      </c>
      <c r="BP6" s="20">
        <v>6</v>
      </c>
      <c r="BQ6" s="20">
        <v>16.899999999999999</v>
      </c>
      <c r="BR6" s="20" t="s">
        <v>308</v>
      </c>
      <c r="BS6" s="20">
        <v>3.29</v>
      </c>
      <c r="BT6" s="20">
        <v>31.8</v>
      </c>
      <c r="BU6" s="20">
        <v>0.3</v>
      </c>
      <c r="BV6" s="20">
        <v>4.5</v>
      </c>
      <c r="BW6" s="20" t="s">
        <v>308</v>
      </c>
      <c r="BX6" s="20" t="s">
        <v>308</v>
      </c>
      <c r="BY6" s="20">
        <v>0.77</v>
      </c>
      <c r="BZ6" s="20">
        <v>0.8</v>
      </c>
      <c r="CA6" s="20" t="s">
        <v>308</v>
      </c>
      <c r="CB6" s="20">
        <v>0.33</v>
      </c>
      <c r="CC6" s="20">
        <v>0.19</v>
      </c>
      <c r="CD6" s="20">
        <v>2</v>
      </c>
      <c r="CE6" s="20">
        <v>24.2</v>
      </c>
      <c r="CF6" s="20">
        <v>2.2000000000000002</v>
      </c>
      <c r="CG6" s="20">
        <v>106</v>
      </c>
    </row>
    <row r="7" spans="1:85" x14ac:dyDescent="0.2">
      <c r="A7" s="15" t="s">
        <v>157</v>
      </c>
      <c r="B7" s="16">
        <v>513357</v>
      </c>
      <c r="C7" s="16">
        <v>5516230.7199999997</v>
      </c>
      <c r="D7" s="17">
        <v>11.2</v>
      </c>
      <c r="E7" s="18" t="s">
        <v>165</v>
      </c>
      <c r="F7" s="19">
        <v>503.45</v>
      </c>
      <c r="G7" s="19">
        <v>503.8</v>
      </c>
      <c r="H7" s="18" t="s">
        <v>320</v>
      </c>
      <c r="I7" s="20">
        <v>13.6</v>
      </c>
      <c r="J7" s="20">
        <v>0.02</v>
      </c>
      <c r="K7" s="20">
        <v>6.44</v>
      </c>
      <c r="L7" s="20" t="s">
        <v>308</v>
      </c>
      <c r="M7" s="20">
        <v>18.2</v>
      </c>
      <c r="N7" s="20">
        <v>0.81</v>
      </c>
      <c r="O7" s="20">
        <v>4.05</v>
      </c>
      <c r="P7" s="20">
        <v>0.25</v>
      </c>
      <c r="Q7" s="20">
        <v>4.17</v>
      </c>
      <c r="R7" s="20">
        <v>0.15</v>
      </c>
      <c r="S7" s="20">
        <v>48.3</v>
      </c>
      <c r="T7" s="20">
        <v>1.7</v>
      </c>
      <c r="U7" s="20">
        <v>0.03</v>
      </c>
      <c r="V7" s="20">
        <v>0.03</v>
      </c>
      <c r="W7" s="20">
        <v>2.29</v>
      </c>
      <c r="X7" s="20">
        <v>100</v>
      </c>
      <c r="Y7" s="20">
        <v>0.17</v>
      </c>
      <c r="Z7" s="20" t="s">
        <v>308</v>
      </c>
      <c r="AA7" s="20">
        <v>6.95</v>
      </c>
      <c r="AB7" s="20">
        <v>4.46</v>
      </c>
      <c r="AC7" s="20" t="s">
        <v>308</v>
      </c>
      <c r="AD7" s="20">
        <v>12.1</v>
      </c>
      <c r="AE7" s="20">
        <v>0.66</v>
      </c>
      <c r="AF7" s="20">
        <v>2.4500000000000002</v>
      </c>
      <c r="AG7" s="20">
        <v>0.06</v>
      </c>
      <c r="AH7" s="20">
        <v>0.05</v>
      </c>
      <c r="AI7" s="20">
        <v>21.6</v>
      </c>
      <c r="AJ7" s="20">
        <v>1</v>
      </c>
      <c r="AK7" s="20">
        <v>53</v>
      </c>
      <c r="AL7" s="20">
        <v>161</v>
      </c>
      <c r="AM7" s="20" t="s">
        <v>308</v>
      </c>
      <c r="AN7" s="20">
        <v>91</v>
      </c>
      <c r="AO7" s="20">
        <v>11</v>
      </c>
      <c r="AP7" s="20">
        <v>1880</v>
      </c>
      <c r="AQ7" s="20" t="s">
        <v>308</v>
      </c>
      <c r="AR7" s="20">
        <v>13</v>
      </c>
      <c r="AS7" s="20">
        <v>284</v>
      </c>
      <c r="AT7" s="20">
        <v>182</v>
      </c>
      <c r="AU7" s="20">
        <v>85</v>
      </c>
      <c r="AV7" s="20" t="s">
        <v>308</v>
      </c>
      <c r="AW7" s="20" t="s">
        <v>308</v>
      </c>
      <c r="AX7" s="20" t="s">
        <v>308</v>
      </c>
      <c r="AY7" s="20" t="s">
        <v>308</v>
      </c>
      <c r="AZ7" s="22" t="s">
        <v>308</v>
      </c>
      <c r="BA7" s="20">
        <v>26.2</v>
      </c>
      <c r="BB7" s="20">
        <v>47.3</v>
      </c>
      <c r="BC7" s="20">
        <v>2.2000000000000002</v>
      </c>
      <c r="BD7" s="20">
        <v>5.14</v>
      </c>
      <c r="BE7" s="20">
        <v>2.69</v>
      </c>
      <c r="BF7" s="20">
        <v>1.69</v>
      </c>
      <c r="BG7" s="20">
        <v>20.100000000000001</v>
      </c>
      <c r="BH7" s="20">
        <v>5.81</v>
      </c>
      <c r="BI7" s="20">
        <v>1</v>
      </c>
      <c r="BJ7" s="20">
        <v>4</v>
      </c>
      <c r="BK7" s="20">
        <v>0.91</v>
      </c>
      <c r="BL7" s="20" t="s">
        <v>308</v>
      </c>
      <c r="BM7" s="20">
        <v>9.9</v>
      </c>
      <c r="BN7" s="20">
        <v>0.36</v>
      </c>
      <c r="BO7" s="20" t="s">
        <v>308</v>
      </c>
      <c r="BP7" s="20">
        <v>5</v>
      </c>
      <c r="BQ7" s="20">
        <v>19.2</v>
      </c>
      <c r="BR7" s="20" t="s">
        <v>308</v>
      </c>
      <c r="BS7" s="20">
        <v>3.61</v>
      </c>
      <c r="BT7" s="20">
        <v>26.9</v>
      </c>
      <c r="BU7" s="20" t="s">
        <v>308</v>
      </c>
      <c r="BV7" s="20">
        <v>5.0999999999999996</v>
      </c>
      <c r="BW7" s="20">
        <v>1</v>
      </c>
      <c r="BX7" s="20" t="s">
        <v>308</v>
      </c>
      <c r="BY7" s="20">
        <v>0.89</v>
      </c>
      <c r="BZ7" s="20">
        <v>0.9</v>
      </c>
      <c r="CA7" s="20" t="s">
        <v>308</v>
      </c>
      <c r="CB7" s="20">
        <v>0.36</v>
      </c>
      <c r="CC7" s="20">
        <v>0.25</v>
      </c>
      <c r="CD7" s="20" t="s">
        <v>308</v>
      </c>
      <c r="CE7" s="20">
        <v>24.3</v>
      </c>
      <c r="CF7" s="20">
        <v>2.5</v>
      </c>
      <c r="CG7" s="20">
        <v>132</v>
      </c>
    </row>
    <row r="8" spans="1:85" x14ac:dyDescent="0.2">
      <c r="A8" s="15" t="s">
        <v>158</v>
      </c>
      <c r="B8" s="16">
        <v>513357</v>
      </c>
      <c r="C8" s="16">
        <v>5516240.4500000002</v>
      </c>
      <c r="D8" s="17">
        <v>-0.39</v>
      </c>
      <c r="E8" s="18" t="s">
        <v>165</v>
      </c>
      <c r="F8" s="19">
        <v>518.5</v>
      </c>
      <c r="G8" s="19">
        <v>519</v>
      </c>
      <c r="H8" s="18" t="s">
        <v>320</v>
      </c>
      <c r="I8" s="20">
        <v>12.8</v>
      </c>
      <c r="J8" s="20">
        <v>0.05</v>
      </c>
      <c r="K8" s="20">
        <v>3</v>
      </c>
      <c r="L8" s="20" t="s">
        <v>308</v>
      </c>
      <c r="M8" s="20">
        <v>20.2</v>
      </c>
      <c r="N8" s="20">
        <v>2.36</v>
      </c>
      <c r="O8" s="20">
        <v>3.63</v>
      </c>
      <c r="P8" s="20">
        <v>0.13</v>
      </c>
      <c r="Q8" s="20">
        <v>3.68</v>
      </c>
      <c r="R8" s="20">
        <v>0.16</v>
      </c>
      <c r="S8" s="20">
        <v>48.7</v>
      </c>
      <c r="T8" s="20">
        <v>1.61</v>
      </c>
      <c r="U8" s="20" t="s">
        <v>308</v>
      </c>
      <c r="V8" s="20">
        <v>0.03</v>
      </c>
      <c r="W8" s="20">
        <v>3.69</v>
      </c>
      <c r="X8" s="20">
        <v>100</v>
      </c>
      <c r="Y8" s="20">
        <v>0.04</v>
      </c>
      <c r="Z8" s="20" t="s">
        <v>308</v>
      </c>
      <c r="AA8" s="20">
        <v>6.52</v>
      </c>
      <c r="AB8" s="20">
        <v>2.0499999999999998</v>
      </c>
      <c r="AC8" s="20" t="s">
        <v>308</v>
      </c>
      <c r="AD8" s="20">
        <v>13.4</v>
      </c>
      <c r="AE8" s="20">
        <v>1.94</v>
      </c>
      <c r="AF8" s="20">
        <v>2.15</v>
      </c>
      <c r="AG8" s="20">
        <v>7.0000000000000007E-2</v>
      </c>
      <c r="AH8" s="20">
        <v>2.89</v>
      </c>
      <c r="AI8" s="20">
        <v>21.6</v>
      </c>
      <c r="AJ8" s="20">
        <v>0.92</v>
      </c>
      <c r="AK8" s="20">
        <v>51</v>
      </c>
      <c r="AL8" s="20">
        <v>367</v>
      </c>
      <c r="AM8" s="20" t="s">
        <v>308</v>
      </c>
      <c r="AN8" s="20">
        <v>1280</v>
      </c>
      <c r="AO8" s="20" t="s">
        <v>308</v>
      </c>
      <c r="AP8" s="20">
        <v>902</v>
      </c>
      <c r="AQ8" s="20" t="s">
        <v>308</v>
      </c>
      <c r="AR8" s="20">
        <v>12</v>
      </c>
      <c r="AS8" s="20">
        <v>97.9</v>
      </c>
      <c r="AT8" s="20">
        <v>174</v>
      </c>
      <c r="AU8" s="20">
        <v>88</v>
      </c>
      <c r="AV8" s="20">
        <v>2.4E-2</v>
      </c>
      <c r="AW8" s="20">
        <v>1</v>
      </c>
      <c r="AX8" s="20">
        <v>38</v>
      </c>
      <c r="AY8" s="20">
        <v>0.6</v>
      </c>
      <c r="AZ8" s="20">
        <v>0.3</v>
      </c>
      <c r="BA8" s="20">
        <v>28.8</v>
      </c>
      <c r="BB8" s="20">
        <v>181</v>
      </c>
      <c r="BC8" s="20">
        <v>8.1999999999999993</v>
      </c>
      <c r="BD8" s="20">
        <v>5.16</v>
      </c>
      <c r="BE8" s="20">
        <v>2.72</v>
      </c>
      <c r="BF8" s="20">
        <v>1.5</v>
      </c>
      <c r="BG8" s="20">
        <v>22.1</v>
      </c>
      <c r="BH8" s="20">
        <v>5.96</v>
      </c>
      <c r="BI8" s="20">
        <v>1</v>
      </c>
      <c r="BJ8" s="20">
        <v>3</v>
      </c>
      <c r="BK8" s="20">
        <v>0.91</v>
      </c>
      <c r="BL8" s="20" t="s">
        <v>308</v>
      </c>
      <c r="BM8" s="20">
        <v>12</v>
      </c>
      <c r="BN8" s="20">
        <v>0.34</v>
      </c>
      <c r="BO8" s="20" t="s">
        <v>308</v>
      </c>
      <c r="BP8" s="20">
        <v>4</v>
      </c>
      <c r="BQ8" s="20">
        <v>20</v>
      </c>
      <c r="BR8" s="20" t="s">
        <v>308</v>
      </c>
      <c r="BS8" s="20">
        <v>3.83</v>
      </c>
      <c r="BT8" s="20">
        <v>122</v>
      </c>
      <c r="BU8" s="20" t="s">
        <v>308</v>
      </c>
      <c r="BV8" s="20">
        <v>5.0999999999999996</v>
      </c>
      <c r="BW8" s="20">
        <v>2</v>
      </c>
      <c r="BX8" s="20" t="s">
        <v>308</v>
      </c>
      <c r="BY8" s="20">
        <v>0.86</v>
      </c>
      <c r="BZ8" s="20">
        <v>0.8</v>
      </c>
      <c r="CA8" s="20" t="s">
        <v>308</v>
      </c>
      <c r="CB8" s="20">
        <v>0.34</v>
      </c>
      <c r="CC8" s="20">
        <v>0.76</v>
      </c>
      <c r="CD8" s="20">
        <v>9</v>
      </c>
      <c r="CE8" s="20">
        <v>23.8</v>
      </c>
      <c r="CF8" s="20">
        <v>2.4</v>
      </c>
      <c r="CG8" s="20">
        <v>123</v>
      </c>
    </row>
    <row r="9" spans="1:85" x14ac:dyDescent="0.2">
      <c r="A9" s="15" t="s">
        <v>136</v>
      </c>
      <c r="B9" s="16">
        <v>509754.8</v>
      </c>
      <c r="C9" s="16">
        <v>5515036.7999999998</v>
      </c>
      <c r="D9" s="17">
        <v>371.432886</v>
      </c>
      <c r="E9" s="18" t="s">
        <v>134</v>
      </c>
      <c r="F9" s="23">
        <v>39.5</v>
      </c>
      <c r="G9" s="23">
        <v>39.67</v>
      </c>
      <c r="H9" s="18" t="s">
        <v>320</v>
      </c>
      <c r="I9" s="20">
        <v>13.1</v>
      </c>
      <c r="J9" s="20">
        <v>0.01</v>
      </c>
      <c r="K9" s="20">
        <v>4.2699999999999996</v>
      </c>
      <c r="L9" s="20" t="s">
        <v>308</v>
      </c>
      <c r="M9" s="20">
        <v>17.600000000000001</v>
      </c>
      <c r="N9" s="20">
        <v>0.64</v>
      </c>
      <c r="O9" s="20">
        <v>2.02</v>
      </c>
      <c r="P9" s="20">
        <v>0.11</v>
      </c>
      <c r="Q9" s="20">
        <v>6.23</v>
      </c>
      <c r="R9" s="20">
        <v>0.24</v>
      </c>
      <c r="S9" s="20">
        <v>52.4</v>
      </c>
      <c r="T9" s="20">
        <v>1.49</v>
      </c>
      <c r="U9" s="20">
        <v>0.01</v>
      </c>
      <c r="V9" s="20" t="s">
        <v>308</v>
      </c>
      <c r="W9" s="20">
        <v>1.57</v>
      </c>
      <c r="X9" s="20">
        <v>99.7</v>
      </c>
      <c r="Y9" s="20">
        <v>0.3</v>
      </c>
      <c r="Z9" s="20" t="s">
        <v>308</v>
      </c>
      <c r="AA9" s="20">
        <v>6.71</v>
      </c>
      <c r="AB9" s="20">
        <v>2.89</v>
      </c>
      <c r="AC9" s="20" t="s">
        <v>308</v>
      </c>
      <c r="AD9" s="20">
        <v>11.7</v>
      </c>
      <c r="AE9" s="20">
        <v>0.54</v>
      </c>
      <c r="AF9" s="20">
        <v>1.19</v>
      </c>
      <c r="AG9" s="20">
        <v>0.1</v>
      </c>
      <c r="AH9" s="20">
        <v>0.44</v>
      </c>
      <c r="AI9" s="20">
        <v>23.1</v>
      </c>
      <c r="AJ9" s="20">
        <v>0.86</v>
      </c>
      <c r="AK9" s="20">
        <v>53</v>
      </c>
      <c r="AL9" s="20">
        <v>108</v>
      </c>
      <c r="AM9" s="20" t="s">
        <v>308</v>
      </c>
      <c r="AN9" s="20">
        <v>3230</v>
      </c>
      <c r="AO9" s="20" t="s">
        <v>308</v>
      </c>
      <c r="AP9" s="20">
        <v>751</v>
      </c>
      <c r="AQ9" s="20">
        <v>8</v>
      </c>
      <c r="AR9" s="20">
        <v>8</v>
      </c>
      <c r="AS9" s="20">
        <v>160</v>
      </c>
      <c r="AT9" s="20">
        <v>52</v>
      </c>
      <c r="AU9" s="20">
        <v>60</v>
      </c>
      <c r="AV9" s="20">
        <v>0.15</v>
      </c>
      <c r="AW9" s="20">
        <v>1</v>
      </c>
      <c r="AX9" s="20" t="s">
        <v>308</v>
      </c>
      <c r="AY9" s="20" t="s">
        <v>308</v>
      </c>
      <c r="AZ9" s="20" t="s">
        <v>308</v>
      </c>
      <c r="BA9" s="20">
        <v>44.1</v>
      </c>
      <c r="BB9" s="20">
        <v>34</v>
      </c>
      <c r="BC9" s="20">
        <v>1.2</v>
      </c>
      <c r="BD9" s="20">
        <v>7.55</v>
      </c>
      <c r="BE9" s="20">
        <v>3.91</v>
      </c>
      <c r="BF9" s="20">
        <v>2.2200000000000002</v>
      </c>
      <c r="BG9" s="20">
        <v>21.7</v>
      </c>
      <c r="BH9" s="20">
        <v>8.57</v>
      </c>
      <c r="BI9" s="20">
        <v>2</v>
      </c>
      <c r="BJ9" s="20">
        <v>5</v>
      </c>
      <c r="BK9" s="20">
        <v>1.36</v>
      </c>
      <c r="BL9" s="20" t="s">
        <v>308</v>
      </c>
      <c r="BM9" s="20">
        <v>19.100000000000001</v>
      </c>
      <c r="BN9" s="20">
        <v>0.48</v>
      </c>
      <c r="BO9" s="20" t="s">
        <v>310</v>
      </c>
      <c r="BP9" s="20">
        <v>7</v>
      </c>
      <c r="BQ9" s="20">
        <v>29.6</v>
      </c>
      <c r="BR9" s="20" t="s">
        <v>308</v>
      </c>
      <c r="BS9" s="20">
        <v>5.73</v>
      </c>
      <c r="BT9" s="20">
        <v>22.6</v>
      </c>
      <c r="BU9" s="20" t="s">
        <v>308</v>
      </c>
      <c r="BV9" s="20">
        <v>7.6</v>
      </c>
      <c r="BW9" s="20">
        <v>3</v>
      </c>
      <c r="BX9" s="20" t="s">
        <v>308</v>
      </c>
      <c r="BY9" s="20">
        <v>1.28</v>
      </c>
      <c r="BZ9" s="20">
        <v>1.3</v>
      </c>
      <c r="CA9" s="20">
        <v>0.8</v>
      </c>
      <c r="CB9" s="20">
        <v>0.51</v>
      </c>
      <c r="CC9" s="20">
        <v>1.81</v>
      </c>
      <c r="CD9" s="20">
        <v>4</v>
      </c>
      <c r="CE9" s="20">
        <v>35.299999999999997</v>
      </c>
      <c r="CF9" s="20">
        <v>3.5</v>
      </c>
      <c r="CG9" s="20">
        <v>186</v>
      </c>
    </row>
    <row r="10" spans="1:85" x14ac:dyDescent="0.2">
      <c r="A10" s="15" t="s">
        <v>142</v>
      </c>
      <c r="B10" s="16">
        <v>509752.13</v>
      </c>
      <c r="C10" s="16">
        <v>5515161.8700000001</v>
      </c>
      <c r="D10" s="17">
        <v>346.44726789999999</v>
      </c>
      <c r="E10" s="18" t="s">
        <v>162</v>
      </c>
      <c r="F10" s="23">
        <v>75.36</v>
      </c>
      <c r="G10" s="23">
        <v>76.11</v>
      </c>
      <c r="H10" s="18" t="s">
        <v>320</v>
      </c>
      <c r="I10" s="20">
        <v>13.2</v>
      </c>
      <c r="J10" s="20">
        <v>0.01</v>
      </c>
      <c r="K10" s="20">
        <v>5.09</v>
      </c>
      <c r="L10" s="20" t="s">
        <v>308</v>
      </c>
      <c r="M10" s="20">
        <v>16.3</v>
      </c>
      <c r="N10" s="20">
        <v>1.19</v>
      </c>
      <c r="O10" s="20">
        <v>2.95</v>
      </c>
      <c r="P10" s="20">
        <v>0.14000000000000001</v>
      </c>
      <c r="Q10" s="20">
        <v>4.09</v>
      </c>
      <c r="R10" s="20">
        <v>0.2</v>
      </c>
      <c r="S10" s="20">
        <v>52.2</v>
      </c>
      <c r="T10" s="20">
        <v>1.4</v>
      </c>
      <c r="U10" s="20">
        <v>0.02</v>
      </c>
      <c r="V10" s="20">
        <v>0.02</v>
      </c>
      <c r="W10" s="20">
        <v>2.86</v>
      </c>
      <c r="X10" s="20">
        <v>99.7</v>
      </c>
      <c r="Y10" s="20">
        <v>0.2</v>
      </c>
      <c r="Z10" s="20" t="s">
        <v>308</v>
      </c>
      <c r="AA10" s="20">
        <v>6.75</v>
      </c>
      <c r="AB10" s="20">
        <v>3.5</v>
      </c>
      <c r="AC10" s="20" t="s">
        <v>308</v>
      </c>
      <c r="AD10" s="20">
        <v>10.9</v>
      </c>
      <c r="AE10" s="20">
        <v>0.98</v>
      </c>
      <c r="AF10" s="20">
        <v>1.78</v>
      </c>
      <c r="AG10" s="20">
        <v>0.08</v>
      </c>
      <c r="AH10" s="20">
        <v>2.1</v>
      </c>
      <c r="AI10" s="20">
        <v>23</v>
      </c>
      <c r="AJ10" s="20">
        <v>0.81</v>
      </c>
      <c r="AK10" s="20">
        <v>46</v>
      </c>
      <c r="AL10" s="20">
        <v>164</v>
      </c>
      <c r="AM10" s="20" t="s">
        <v>308</v>
      </c>
      <c r="AN10" s="20">
        <v>2320</v>
      </c>
      <c r="AO10" s="20" t="s">
        <v>308</v>
      </c>
      <c r="AP10" s="20">
        <v>938</v>
      </c>
      <c r="AQ10" s="20" t="s">
        <v>308</v>
      </c>
      <c r="AR10" s="20">
        <v>10</v>
      </c>
      <c r="AS10" s="20">
        <v>216</v>
      </c>
      <c r="AT10" s="20">
        <v>97</v>
      </c>
      <c r="AU10" s="20">
        <v>87</v>
      </c>
      <c r="AV10" s="20">
        <v>3.4000000000000002E-2</v>
      </c>
      <c r="AW10" s="20">
        <v>1</v>
      </c>
      <c r="AX10" s="20">
        <v>19</v>
      </c>
      <c r="AY10" s="20">
        <v>0.4</v>
      </c>
      <c r="AZ10" s="20" t="s">
        <v>308</v>
      </c>
      <c r="BA10" s="20">
        <v>29.7</v>
      </c>
      <c r="BB10" s="20">
        <v>84.7</v>
      </c>
      <c r="BC10" s="20">
        <v>1.2</v>
      </c>
      <c r="BD10" s="20">
        <v>6</v>
      </c>
      <c r="BE10" s="20">
        <v>3.12</v>
      </c>
      <c r="BF10" s="20">
        <v>1.95</v>
      </c>
      <c r="BG10" s="20">
        <v>19.7</v>
      </c>
      <c r="BH10" s="20">
        <v>6.89</v>
      </c>
      <c r="BI10" s="20">
        <v>1</v>
      </c>
      <c r="BJ10" s="20">
        <v>4</v>
      </c>
      <c r="BK10" s="20">
        <v>1.06</v>
      </c>
      <c r="BL10" s="20" t="s">
        <v>308</v>
      </c>
      <c r="BM10" s="20">
        <v>11.2</v>
      </c>
      <c r="BN10" s="20">
        <v>0.38</v>
      </c>
      <c r="BO10" s="20">
        <v>6</v>
      </c>
      <c r="BP10" s="20">
        <v>5</v>
      </c>
      <c r="BQ10" s="20">
        <v>22.3</v>
      </c>
      <c r="BR10" s="20" t="s">
        <v>308</v>
      </c>
      <c r="BS10" s="20">
        <v>4.12</v>
      </c>
      <c r="BT10" s="20">
        <v>31.8</v>
      </c>
      <c r="BU10" s="20" t="s">
        <v>308</v>
      </c>
      <c r="BV10" s="20">
        <v>6</v>
      </c>
      <c r="BW10" s="20">
        <v>2</v>
      </c>
      <c r="BX10" s="20" t="s">
        <v>308</v>
      </c>
      <c r="BY10" s="20">
        <v>1.01</v>
      </c>
      <c r="BZ10" s="20">
        <v>0.9</v>
      </c>
      <c r="CA10" s="20" t="s">
        <v>308</v>
      </c>
      <c r="CB10" s="20">
        <v>0.39</v>
      </c>
      <c r="CC10" s="20">
        <v>0.51</v>
      </c>
      <c r="CD10" s="20">
        <v>4</v>
      </c>
      <c r="CE10" s="20">
        <v>28</v>
      </c>
      <c r="CF10" s="20">
        <v>2.7</v>
      </c>
      <c r="CG10" s="20">
        <v>133</v>
      </c>
    </row>
    <row r="11" spans="1:85" x14ac:dyDescent="0.2">
      <c r="A11" s="15" t="s">
        <v>155</v>
      </c>
      <c r="B11" s="16">
        <v>513357</v>
      </c>
      <c r="C11" s="16">
        <v>5516186.7699999996</v>
      </c>
      <c r="D11" s="17">
        <v>63.58</v>
      </c>
      <c r="E11" s="18" t="s">
        <v>165</v>
      </c>
      <c r="F11" s="19">
        <v>435</v>
      </c>
      <c r="G11" s="19">
        <v>435.5</v>
      </c>
      <c r="H11" s="18" t="s">
        <v>320</v>
      </c>
      <c r="I11" s="20">
        <v>10.6</v>
      </c>
      <c r="J11" s="20">
        <v>0.05</v>
      </c>
      <c r="K11" s="20">
        <v>3.83</v>
      </c>
      <c r="L11" s="20" t="s">
        <v>308</v>
      </c>
      <c r="M11" s="20">
        <v>20.6</v>
      </c>
      <c r="N11" s="20">
        <v>1.71</v>
      </c>
      <c r="O11" s="20">
        <v>3.63</v>
      </c>
      <c r="P11" s="20">
        <v>0.42</v>
      </c>
      <c r="Q11" s="20">
        <v>3.78</v>
      </c>
      <c r="R11" s="20">
        <v>0.14000000000000001</v>
      </c>
      <c r="S11" s="20">
        <v>50</v>
      </c>
      <c r="T11" s="20">
        <v>1.49</v>
      </c>
      <c r="U11" s="20" t="s">
        <v>308</v>
      </c>
      <c r="V11" s="20">
        <v>0.03</v>
      </c>
      <c r="W11" s="20">
        <v>3.27</v>
      </c>
      <c r="X11" s="20">
        <v>99.6</v>
      </c>
      <c r="Y11" s="20">
        <v>0.09</v>
      </c>
      <c r="Z11" s="20">
        <v>0.01</v>
      </c>
      <c r="AA11" s="20">
        <v>5.44</v>
      </c>
      <c r="AB11" s="20">
        <v>2.61</v>
      </c>
      <c r="AC11" s="20" t="s">
        <v>308</v>
      </c>
      <c r="AD11" s="20">
        <v>13.9</v>
      </c>
      <c r="AE11" s="20">
        <v>1.41</v>
      </c>
      <c r="AF11" s="20">
        <v>2.15</v>
      </c>
      <c r="AG11" s="20">
        <v>0.06</v>
      </c>
      <c r="AH11" s="20">
        <v>0.67</v>
      </c>
      <c r="AI11" s="20">
        <v>22.7</v>
      </c>
      <c r="AJ11" s="20">
        <v>0.86</v>
      </c>
      <c r="AK11" s="20">
        <v>58</v>
      </c>
      <c r="AL11" s="20">
        <v>417</v>
      </c>
      <c r="AM11" s="20" t="s">
        <v>308</v>
      </c>
      <c r="AN11" s="20">
        <v>94</v>
      </c>
      <c r="AO11" s="20" t="s">
        <v>308</v>
      </c>
      <c r="AP11" s="20">
        <v>3120</v>
      </c>
      <c r="AQ11" s="20" t="s">
        <v>308</v>
      </c>
      <c r="AR11" s="20">
        <v>11</v>
      </c>
      <c r="AS11" s="20">
        <v>74.2</v>
      </c>
      <c r="AT11" s="20">
        <v>175</v>
      </c>
      <c r="AU11" s="20">
        <v>89</v>
      </c>
      <c r="AV11" s="20">
        <v>2.8000000000000001E-2</v>
      </c>
      <c r="AW11" s="20" t="s">
        <v>308</v>
      </c>
      <c r="AX11" s="20" t="s">
        <v>308</v>
      </c>
      <c r="AY11" s="20">
        <v>0.2</v>
      </c>
      <c r="AZ11" s="20">
        <v>0.4</v>
      </c>
      <c r="BA11" s="20">
        <v>32.799999999999997</v>
      </c>
      <c r="BB11" s="20">
        <v>72.099999999999994</v>
      </c>
      <c r="BC11" s="20">
        <v>20.100000000000001</v>
      </c>
      <c r="BD11" s="20">
        <v>5.59</v>
      </c>
      <c r="BE11" s="20">
        <v>2.79</v>
      </c>
      <c r="BF11" s="20">
        <v>1.76</v>
      </c>
      <c r="BG11" s="20">
        <v>14.9</v>
      </c>
      <c r="BH11" s="20">
        <v>6.96</v>
      </c>
      <c r="BI11" s="20">
        <v>1</v>
      </c>
      <c r="BJ11" s="20">
        <v>3</v>
      </c>
      <c r="BK11" s="20">
        <v>0.99</v>
      </c>
      <c r="BL11" s="20" t="s">
        <v>308</v>
      </c>
      <c r="BM11" s="20">
        <v>12.8</v>
      </c>
      <c r="BN11" s="20">
        <v>0.32</v>
      </c>
      <c r="BO11" s="20" t="s">
        <v>308</v>
      </c>
      <c r="BP11" s="20">
        <v>4</v>
      </c>
      <c r="BQ11" s="20">
        <v>22.9</v>
      </c>
      <c r="BR11" s="20" t="s">
        <v>308</v>
      </c>
      <c r="BS11" s="20">
        <v>4.37</v>
      </c>
      <c r="BT11" s="20">
        <v>82.1</v>
      </c>
      <c r="BU11" s="20" t="s">
        <v>308</v>
      </c>
      <c r="BV11" s="20">
        <v>5.9</v>
      </c>
      <c r="BW11" s="20">
        <v>2</v>
      </c>
      <c r="BX11" s="20" t="s">
        <v>308</v>
      </c>
      <c r="BY11" s="20">
        <v>1</v>
      </c>
      <c r="BZ11" s="20">
        <v>0.7</v>
      </c>
      <c r="CA11" s="20" t="s">
        <v>308</v>
      </c>
      <c r="CB11" s="20">
        <v>0.35</v>
      </c>
      <c r="CC11" s="20">
        <v>0.34</v>
      </c>
      <c r="CD11" s="20">
        <v>4</v>
      </c>
      <c r="CE11" s="20">
        <v>25.1</v>
      </c>
      <c r="CF11" s="20">
        <v>2.4</v>
      </c>
      <c r="CG11" s="20">
        <v>109</v>
      </c>
    </row>
    <row r="12" spans="1:85" x14ac:dyDescent="0.2">
      <c r="A12" s="15" t="s">
        <v>137</v>
      </c>
      <c r="B12" s="16">
        <v>509731.37</v>
      </c>
      <c r="C12" s="16">
        <v>5515013.3700000001</v>
      </c>
      <c r="D12" s="17">
        <v>338.2943267</v>
      </c>
      <c r="E12" s="18" t="s">
        <v>134</v>
      </c>
      <c r="F12" s="23">
        <v>86.4</v>
      </c>
      <c r="G12" s="23">
        <v>86.55</v>
      </c>
      <c r="H12" s="18" t="s">
        <v>320</v>
      </c>
      <c r="I12" s="20">
        <v>12.8</v>
      </c>
      <c r="J12" s="20">
        <v>0.02</v>
      </c>
      <c r="K12" s="20">
        <v>6.22</v>
      </c>
      <c r="L12" s="20" t="s">
        <v>308</v>
      </c>
      <c r="M12" s="20">
        <v>19.2</v>
      </c>
      <c r="N12" s="20">
        <v>0.45</v>
      </c>
      <c r="O12" s="20">
        <v>3.14</v>
      </c>
      <c r="P12" s="20">
        <v>0.28000000000000003</v>
      </c>
      <c r="Q12" s="20">
        <v>4.84</v>
      </c>
      <c r="R12" s="20">
        <v>0.15</v>
      </c>
      <c r="S12" s="20">
        <v>49.5</v>
      </c>
      <c r="T12" s="20">
        <v>2.13</v>
      </c>
      <c r="U12" s="20">
        <v>0.02</v>
      </c>
      <c r="V12" s="20">
        <v>0.03</v>
      </c>
      <c r="W12" s="20">
        <v>1</v>
      </c>
      <c r="X12" s="20">
        <v>99.8</v>
      </c>
      <c r="Y12" s="20">
        <v>7.0000000000000007E-2</v>
      </c>
      <c r="Z12" s="20" t="s">
        <v>308</v>
      </c>
      <c r="AA12" s="20">
        <v>6.6</v>
      </c>
      <c r="AB12" s="20">
        <v>4.24</v>
      </c>
      <c r="AC12" s="20" t="s">
        <v>308</v>
      </c>
      <c r="AD12" s="20">
        <v>12.7</v>
      </c>
      <c r="AE12" s="20">
        <v>0.38</v>
      </c>
      <c r="AF12" s="20">
        <v>1.91</v>
      </c>
      <c r="AG12" s="20" t="s">
        <v>405</v>
      </c>
      <c r="AH12" s="20">
        <v>0.1</v>
      </c>
      <c r="AI12" s="20">
        <v>22</v>
      </c>
      <c r="AJ12" s="20">
        <v>1.21</v>
      </c>
      <c r="AK12" s="20">
        <v>52</v>
      </c>
      <c r="AL12" s="20">
        <v>85.5</v>
      </c>
      <c r="AM12" s="20" t="s">
        <v>308</v>
      </c>
      <c r="AN12" s="20">
        <v>95</v>
      </c>
      <c r="AO12" s="20" t="s">
        <v>308</v>
      </c>
      <c r="AP12" s="20">
        <v>1980</v>
      </c>
      <c r="AQ12" s="20" t="s">
        <v>308</v>
      </c>
      <c r="AR12" s="20">
        <v>12</v>
      </c>
      <c r="AS12" s="20">
        <v>213</v>
      </c>
      <c r="AT12" s="20">
        <v>156</v>
      </c>
      <c r="AU12" s="20">
        <v>103</v>
      </c>
      <c r="AV12" s="20">
        <v>4.0000000000000001E-3</v>
      </c>
      <c r="AW12" s="20" t="s">
        <v>308</v>
      </c>
      <c r="AX12" s="20" t="s">
        <v>308</v>
      </c>
      <c r="AY12" s="20" t="s">
        <v>308</v>
      </c>
      <c r="AZ12" s="20" t="s">
        <v>308</v>
      </c>
      <c r="BA12" s="20">
        <v>24.9</v>
      </c>
      <c r="BB12" s="20">
        <v>42.7</v>
      </c>
      <c r="BC12" s="20">
        <v>0.5</v>
      </c>
      <c r="BD12" s="20">
        <v>4.84</v>
      </c>
      <c r="BE12" s="20">
        <v>2.56</v>
      </c>
      <c r="BF12" s="20">
        <v>1.56</v>
      </c>
      <c r="BG12" s="20">
        <v>18.5</v>
      </c>
      <c r="BH12" s="20">
        <v>5.64</v>
      </c>
      <c r="BI12" s="20">
        <v>2</v>
      </c>
      <c r="BJ12" s="20">
        <v>3</v>
      </c>
      <c r="BK12" s="20">
        <v>0.86</v>
      </c>
      <c r="BL12" s="20" t="s">
        <v>308</v>
      </c>
      <c r="BM12" s="20">
        <v>9.6</v>
      </c>
      <c r="BN12" s="20">
        <v>0.31</v>
      </c>
      <c r="BO12" s="20" t="s">
        <v>308</v>
      </c>
      <c r="BP12" s="20">
        <v>5</v>
      </c>
      <c r="BQ12" s="20">
        <v>18.8</v>
      </c>
      <c r="BR12" s="20" t="s">
        <v>308</v>
      </c>
      <c r="BS12" s="20">
        <v>3.4</v>
      </c>
      <c r="BT12" s="20">
        <v>8.8000000000000007</v>
      </c>
      <c r="BU12" s="20" t="s">
        <v>308</v>
      </c>
      <c r="BV12" s="20">
        <v>4.9000000000000004</v>
      </c>
      <c r="BW12" s="20">
        <v>1</v>
      </c>
      <c r="BX12" s="20" t="s">
        <v>308</v>
      </c>
      <c r="BY12" s="20">
        <v>0.83</v>
      </c>
      <c r="BZ12" s="20">
        <v>0.7</v>
      </c>
      <c r="CA12" s="20" t="s">
        <v>308</v>
      </c>
      <c r="CB12" s="20">
        <v>0.31</v>
      </c>
      <c r="CC12" s="20">
        <v>0.23</v>
      </c>
      <c r="CD12" s="20">
        <v>1</v>
      </c>
      <c r="CE12" s="20">
        <v>22.8</v>
      </c>
      <c r="CF12" s="20">
        <v>2.2000000000000002</v>
      </c>
      <c r="CG12" s="20">
        <v>110</v>
      </c>
    </row>
    <row r="13" spans="1:85" x14ac:dyDescent="0.2">
      <c r="A13" s="15" t="s">
        <v>70</v>
      </c>
      <c r="B13" s="16">
        <v>513292.2</v>
      </c>
      <c r="C13" s="16">
        <v>5515701.8899999997</v>
      </c>
      <c r="D13" s="17">
        <v>338.87</v>
      </c>
      <c r="E13" s="18" t="s">
        <v>127</v>
      </c>
      <c r="F13" s="23">
        <v>70.849999999999994</v>
      </c>
      <c r="G13" s="23">
        <v>71.08</v>
      </c>
      <c r="H13" s="18" t="s">
        <v>320</v>
      </c>
      <c r="I13" s="20">
        <v>13.5</v>
      </c>
      <c r="J13" s="20" t="s">
        <v>308</v>
      </c>
      <c r="K13" s="20">
        <v>7.62</v>
      </c>
      <c r="L13" s="20" t="s">
        <v>308</v>
      </c>
      <c r="M13" s="20">
        <v>17.899999999999999</v>
      </c>
      <c r="N13" s="20">
        <v>0.59</v>
      </c>
      <c r="O13" s="20">
        <v>2.56</v>
      </c>
      <c r="P13" s="20">
        <v>0.18</v>
      </c>
      <c r="Q13" s="20">
        <v>4.67</v>
      </c>
      <c r="R13" s="20">
        <v>0.17</v>
      </c>
      <c r="S13" s="20">
        <v>50.5</v>
      </c>
      <c r="T13" s="20">
        <v>1.78</v>
      </c>
      <c r="U13" s="20">
        <v>0.03</v>
      </c>
      <c r="V13" s="20">
        <v>0.03</v>
      </c>
      <c r="W13" s="20">
        <v>0.9</v>
      </c>
      <c r="X13" s="20">
        <v>100</v>
      </c>
      <c r="Y13" s="20">
        <v>0.04</v>
      </c>
      <c r="Z13" s="20" t="s">
        <v>308</v>
      </c>
      <c r="AA13" s="20">
        <v>6.95</v>
      </c>
      <c r="AB13" s="20">
        <v>5.57</v>
      </c>
      <c r="AC13" s="20" t="s">
        <v>308</v>
      </c>
      <c r="AD13" s="20">
        <v>12.6</v>
      </c>
      <c r="AE13" s="20">
        <v>0.51</v>
      </c>
      <c r="AF13" s="20">
        <v>1.6</v>
      </c>
      <c r="AG13" s="20">
        <v>0.08</v>
      </c>
      <c r="AH13" s="20">
        <v>0.02</v>
      </c>
      <c r="AI13" s="20">
        <v>23.8</v>
      </c>
      <c r="AJ13" s="20">
        <v>1.04</v>
      </c>
      <c r="AK13" s="20" t="s">
        <v>308</v>
      </c>
      <c r="AL13" s="20">
        <v>75.400000000000006</v>
      </c>
      <c r="AM13" s="20" t="s">
        <v>308</v>
      </c>
      <c r="AN13" s="20" t="s">
        <v>308</v>
      </c>
      <c r="AO13" s="20" t="s">
        <v>308</v>
      </c>
      <c r="AP13" s="20">
        <v>1330</v>
      </c>
      <c r="AQ13" s="20">
        <v>9</v>
      </c>
      <c r="AR13" s="20">
        <v>12</v>
      </c>
      <c r="AS13" s="20">
        <v>343</v>
      </c>
      <c r="AT13" s="20">
        <v>139</v>
      </c>
      <c r="AU13" s="20">
        <v>66</v>
      </c>
      <c r="AV13" s="20" t="s">
        <v>308</v>
      </c>
      <c r="AW13" s="20" t="s">
        <v>308</v>
      </c>
      <c r="AX13" s="20" t="s">
        <v>308</v>
      </c>
      <c r="AY13" s="20" t="s">
        <v>308</v>
      </c>
      <c r="AZ13" s="20" t="s">
        <v>308</v>
      </c>
      <c r="BA13" s="20">
        <v>29.9</v>
      </c>
      <c r="BB13" s="20">
        <v>42.9</v>
      </c>
      <c r="BC13" s="20">
        <v>1.7</v>
      </c>
      <c r="BD13" s="20">
        <v>5.88</v>
      </c>
      <c r="BE13" s="20">
        <v>3.11</v>
      </c>
      <c r="BF13" s="20">
        <v>1.75</v>
      </c>
      <c r="BG13" s="20">
        <v>21.2</v>
      </c>
      <c r="BH13" s="20">
        <v>6.9</v>
      </c>
      <c r="BI13" s="20">
        <v>2</v>
      </c>
      <c r="BJ13" s="20">
        <v>4</v>
      </c>
      <c r="BK13" s="20">
        <v>1.1200000000000001</v>
      </c>
      <c r="BL13" s="20" t="s">
        <v>308</v>
      </c>
      <c r="BM13" s="20">
        <v>11</v>
      </c>
      <c r="BN13" s="20">
        <v>0.42</v>
      </c>
      <c r="BO13" s="20" t="s">
        <v>308</v>
      </c>
      <c r="BP13" s="20">
        <v>7</v>
      </c>
      <c r="BQ13" s="20">
        <v>21.3</v>
      </c>
      <c r="BR13" s="20" t="s">
        <v>308</v>
      </c>
      <c r="BS13" s="20">
        <v>4.41</v>
      </c>
      <c r="BT13" s="20">
        <v>17.100000000000001</v>
      </c>
      <c r="BU13" s="20" t="s">
        <v>308</v>
      </c>
      <c r="BV13" s="20">
        <v>5.8</v>
      </c>
      <c r="BW13" s="20" t="s">
        <v>308</v>
      </c>
      <c r="BX13" s="20" t="s">
        <v>308</v>
      </c>
      <c r="BY13" s="20">
        <v>0.99</v>
      </c>
      <c r="BZ13" s="20">
        <v>0.9</v>
      </c>
      <c r="CA13" s="20" t="s">
        <v>308</v>
      </c>
      <c r="CB13" s="20">
        <v>0.41</v>
      </c>
      <c r="CC13" s="20">
        <v>0.27</v>
      </c>
      <c r="CD13" s="20">
        <v>1</v>
      </c>
      <c r="CE13" s="20">
        <v>29</v>
      </c>
      <c r="CF13" s="20">
        <v>2.8</v>
      </c>
      <c r="CG13" s="20">
        <v>124</v>
      </c>
    </row>
    <row r="14" spans="1:85" x14ac:dyDescent="0.2">
      <c r="A14" s="15" t="s">
        <v>79</v>
      </c>
      <c r="B14" s="16">
        <v>513275</v>
      </c>
      <c r="C14" s="16">
        <v>5515687.2300000004</v>
      </c>
      <c r="D14" s="17">
        <v>366.4</v>
      </c>
      <c r="E14" s="18" t="s">
        <v>128</v>
      </c>
      <c r="F14" s="23">
        <v>37.9</v>
      </c>
      <c r="G14" s="23">
        <v>38.1</v>
      </c>
      <c r="H14" s="18" t="s">
        <v>320</v>
      </c>
      <c r="I14" s="20">
        <v>13.3</v>
      </c>
      <c r="J14" s="20" t="s">
        <v>308</v>
      </c>
      <c r="K14" s="20">
        <v>8.5500000000000007</v>
      </c>
      <c r="L14" s="20" t="s">
        <v>308</v>
      </c>
      <c r="M14" s="20">
        <v>18.2</v>
      </c>
      <c r="N14" s="20">
        <v>0.72</v>
      </c>
      <c r="O14" s="20">
        <v>2.38</v>
      </c>
      <c r="P14" s="20">
        <v>0.2</v>
      </c>
      <c r="Q14" s="20">
        <v>4.84</v>
      </c>
      <c r="R14" s="20">
        <v>0.21</v>
      </c>
      <c r="S14" s="20">
        <v>48.2</v>
      </c>
      <c r="T14" s="20">
        <v>0.98</v>
      </c>
      <c r="U14" s="20" t="s">
        <v>308</v>
      </c>
      <c r="V14" s="20">
        <v>0.02</v>
      </c>
      <c r="W14" s="20">
        <v>2.34</v>
      </c>
      <c r="X14" s="20">
        <v>99.9</v>
      </c>
      <c r="Y14" s="20">
        <v>0.51</v>
      </c>
      <c r="Z14" s="20" t="s">
        <v>308</v>
      </c>
      <c r="AA14" s="20">
        <v>6.8</v>
      </c>
      <c r="AB14" s="20">
        <v>6.08</v>
      </c>
      <c r="AC14" s="20" t="s">
        <v>308</v>
      </c>
      <c r="AD14" s="20">
        <v>12.6</v>
      </c>
      <c r="AE14" s="20">
        <v>0.62</v>
      </c>
      <c r="AF14" s="20">
        <v>1.47</v>
      </c>
      <c r="AG14" s="20">
        <v>0.1</v>
      </c>
      <c r="AH14" s="20">
        <v>0.13</v>
      </c>
      <c r="AI14" s="20">
        <v>22.1</v>
      </c>
      <c r="AJ14" s="20">
        <v>0.57999999999999996</v>
      </c>
      <c r="AK14" s="20" t="s">
        <v>308</v>
      </c>
      <c r="AL14" s="20">
        <v>54.6</v>
      </c>
      <c r="AM14" s="20" t="s">
        <v>308</v>
      </c>
      <c r="AN14" s="20">
        <v>385</v>
      </c>
      <c r="AO14" s="20">
        <v>10</v>
      </c>
      <c r="AP14" s="20">
        <v>1490</v>
      </c>
      <c r="AQ14" s="20">
        <v>24</v>
      </c>
      <c r="AR14" s="20">
        <v>8</v>
      </c>
      <c r="AS14" s="20">
        <v>81.7</v>
      </c>
      <c r="AT14" s="20">
        <v>87</v>
      </c>
      <c r="AU14" s="20">
        <v>68</v>
      </c>
      <c r="AV14" s="20" t="s">
        <v>308</v>
      </c>
      <c r="AW14" s="20" t="s">
        <v>308</v>
      </c>
      <c r="AX14" s="20">
        <v>20</v>
      </c>
      <c r="AY14" s="20" t="s">
        <v>308</v>
      </c>
      <c r="AZ14" s="20" t="s">
        <v>308</v>
      </c>
      <c r="BA14" s="20">
        <v>13.6</v>
      </c>
      <c r="BB14" s="20">
        <v>66.599999999999994</v>
      </c>
      <c r="BC14" s="20">
        <v>1.2</v>
      </c>
      <c r="BD14" s="20">
        <v>6.03</v>
      </c>
      <c r="BE14" s="20">
        <v>3.23</v>
      </c>
      <c r="BF14" s="20">
        <v>1.1499999999999999</v>
      </c>
      <c r="BG14" s="20">
        <v>20.8</v>
      </c>
      <c r="BH14" s="20">
        <v>6.24</v>
      </c>
      <c r="BI14" s="20">
        <v>1</v>
      </c>
      <c r="BJ14" s="20">
        <v>5</v>
      </c>
      <c r="BK14" s="20">
        <v>1.21</v>
      </c>
      <c r="BL14" s="20" t="s">
        <v>308</v>
      </c>
      <c r="BM14" s="20">
        <v>4.7</v>
      </c>
      <c r="BN14" s="20">
        <v>0.4</v>
      </c>
      <c r="BO14" s="20" t="s">
        <v>308</v>
      </c>
      <c r="BP14" s="20">
        <v>7</v>
      </c>
      <c r="BQ14" s="20">
        <v>13.5</v>
      </c>
      <c r="BR14" s="20" t="s">
        <v>308</v>
      </c>
      <c r="BS14" s="20">
        <v>2.52</v>
      </c>
      <c r="BT14" s="20">
        <v>11.2</v>
      </c>
      <c r="BU14" s="20" t="s">
        <v>308</v>
      </c>
      <c r="BV14" s="20">
        <v>4.2</v>
      </c>
      <c r="BW14" s="20" t="s">
        <v>308</v>
      </c>
      <c r="BX14" s="20" t="s">
        <v>308</v>
      </c>
      <c r="BY14" s="20">
        <v>0.99</v>
      </c>
      <c r="BZ14" s="20">
        <v>0.6</v>
      </c>
      <c r="CA14" s="20" t="s">
        <v>308</v>
      </c>
      <c r="CB14" s="20">
        <v>0.47</v>
      </c>
      <c r="CC14" s="20">
        <v>0.22</v>
      </c>
      <c r="CD14" s="20" t="s">
        <v>308</v>
      </c>
      <c r="CE14" s="20">
        <v>30.2</v>
      </c>
      <c r="CF14" s="20">
        <v>2.9</v>
      </c>
      <c r="CG14" s="20">
        <v>167</v>
      </c>
    </row>
    <row r="15" spans="1:85" x14ac:dyDescent="0.2">
      <c r="A15" s="15" t="s">
        <v>80</v>
      </c>
      <c r="B15" s="16">
        <v>513275</v>
      </c>
      <c r="C15" s="16">
        <v>5515742.1399999997</v>
      </c>
      <c r="D15" s="17">
        <v>290.83</v>
      </c>
      <c r="E15" s="18" t="s">
        <v>128</v>
      </c>
      <c r="F15" s="19">
        <v>131.11000000000001</v>
      </c>
      <c r="G15" s="19">
        <v>131.36000000000001</v>
      </c>
      <c r="H15" s="18" t="s">
        <v>320</v>
      </c>
      <c r="I15" s="20">
        <v>12.9</v>
      </c>
      <c r="J15" s="20" t="s">
        <v>308</v>
      </c>
      <c r="K15" s="20">
        <v>7.19</v>
      </c>
      <c r="L15" s="20" t="s">
        <v>308</v>
      </c>
      <c r="M15" s="20">
        <v>17.2</v>
      </c>
      <c r="N15" s="20">
        <v>1.19</v>
      </c>
      <c r="O15" s="20">
        <v>3.58</v>
      </c>
      <c r="P15" s="20">
        <v>0.28000000000000003</v>
      </c>
      <c r="Q15" s="20">
        <v>4.24</v>
      </c>
      <c r="R15" s="20">
        <v>0.16</v>
      </c>
      <c r="S15" s="20">
        <v>49.6</v>
      </c>
      <c r="T15" s="20">
        <v>1.51</v>
      </c>
      <c r="U15" s="20">
        <v>0.01</v>
      </c>
      <c r="V15" s="20">
        <v>0.02</v>
      </c>
      <c r="W15" s="20">
        <v>2.3199999999999998</v>
      </c>
      <c r="X15" s="20">
        <v>100</v>
      </c>
      <c r="Y15" s="20">
        <v>0.36</v>
      </c>
      <c r="Z15" s="20" t="s">
        <v>308</v>
      </c>
      <c r="AA15" s="20">
        <v>6.59</v>
      </c>
      <c r="AB15" s="20">
        <v>5.24</v>
      </c>
      <c r="AC15" s="20" t="s">
        <v>308</v>
      </c>
      <c r="AD15" s="20">
        <v>12.1</v>
      </c>
      <c r="AE15" s="20">
        <v>1</v>
      </c>
      <c r="AF15" s="20">
        <v>2.16</v>
      </c>
      <c r="AG15" s="20">
        <v>0.08</v>
      </c>
      <c r="AH15" s="20">
        <v>0.03</v>
      </c>
      <c r="AI15" s="20">
        <v>23.3</v>
      </c>
      <c r="AJ15" s="20">
        <v>0.88</v>
      </c>
      <c r="AK15" s="20" t="s">
        <v>308</v>
      </c>
      <c r="AL15" s="20">
        <v>64.3</v>
      </c>
      <c r="AM15" s="20" t="s">
        <v>308</v>
      </c>
      <c r="AN15" s="20">
        <v>12</v>
      </c>
      <c r="AO15" s="20">
        <v>11</v>
      </c>
      <c r="AP15" s="20">
        <v>2050</v>
      </c>
      <c r="AQ15" s="20">
        <v>12</v>
      </c>
      <c r="AR15" s="20">
        <v>11</v>
      </c>
      <c r="AS15" s="20">
        <v>144</v>
      </c>
      <c r="AT15" s="20">
        <v>141</v>
      </c>
      <c r="AU15" s="20">
        <v>89</v>
      </c>
      <c r="AV15" s="20" t="s">
        <v>308</v>
      </c>
      <c r="AW15" s="20" t="s">
        <v>308</v>
      </c>
      <c r="AX15" s="20">
        <v>10</v>
      </c>
      <c r="AY15" s="20" t="s">
        <v>308</v>
      </c>
      <c r="AZ15" s="20" t="s">
        <v>308</v>
      </c>
      <c r="BA15" s="20">
        <v>32.799999999999997</v>
      </c>
      <c r="BB15" s="20">
        <v>43.4</v>
      </c>
      <c r="BC15" s="20">
        <v>4.5</v>
      </c>
      <c r="BD15" s="20">
        <v>5.88</v>
      </c>
      <c r="BE15" s="20">
        <v>3.09</v>
      </c>
      <c r="BF15" s="20">
        <v>2.15</v>
      </c>
      <c r="BG15" s="20">
        <v>19.2</v>
      </c>
      <c r="BH15" s="20">
        <v>6.96</v>
      </c>
      <c r="BI15" s="20">
        <v>1</v>
      </c>
      <c r="BJ15" s="20">
        <v>4</v>
      </c>
      <c r="BK15" s="20">
        <v>1.1200000000000001</v>
      </c>
      <c r="BL15" s="20" t="s">
        <v>308</v>
      </c>
      <c r="BM15" s="20">
        <v>12.9</v>
      </c>
      <c r="BN15" s="20">
        <v>0.38</v>
      </c>
      <c r="BO15" s="20" t="s">
        <v>308</v>
      </c>
      <c r="BP15" s="20">
        <v>6</v>
      </c>
      <c r="BQ15" s="20">
        <v>22.8</v>
      </c>
      <c r="BR15" s="20" t="s">
        <v>308</v>
      </c>
      <c r="BS15" s="20">
        <v>4.96</v>
      </c>
      <c r="BT15" s="20">
        <v>64.5</v>
      </c>
      <c r="BU15" s="20" t="s">
        <v>308</v>
      </c>
      <c r="BV15" s="20">
        <v>5.8</v>
      </c>
      <c r="BW15" s="20" t="s">
        <v>308</v>
      </c>
      <c r="BX15" s="20" t="s">
        <v>308</v>
      </c>
      <c r="BY15" s="20">
        <v>1.02</v>
      </c>
      <c r="BZ15" s="20">
        <v>0.9</v>
      </c>
      <c r="CA15" s="20" t="s">
        <v>308</v>
      </c>
      <c r="CB15" s="20">
        <v>0.42</v>
      </c>
      <c r="CC15" s="20">
        <v>0.28000000000000003</v>
      </c>
      <c r="CD15" s="20" t="s">
        <v>308</v>
      </c>
      <c r="CE15" s="20">
        <v>26.9</v>
      </c>
      <c r="CF15" s="20">
        <v>2.8</v>
      </c>
      <c r="CG15" s="20">
        <v>126</v>
      </c>
    </row>
    <row r="16" spans="1:85" x14ac:dyDescent="0.2">
      <c r="A16" s="15" t="s">
        <v>83</v>
      </c>
      <c r="B16" s="16">
        <v>513171.11</v>
      </c>
      <c r="C16" s="16">
        <v>5515757.4100000001</v>
      </c>
      <c r="D16" s="17">
        <v>298.83999999999997</v>
      </c>
      <c r="E16" s="18" t="s">
        <v>129</v>
      </c>
      <c r="F16" s="23">
        <v>104.31</v>
      </c>
      <c r="G16" s="23">
        <v>104.62</v>
      </c>
      <c r="H16" s="18" t="s">
        <v>320</v>
      </c>
      <c r="I16" s="20">
        <v>13.7</v>
      </c>
      <c r="J16" s="20">
        <v>0.02</v>
      </c>
      <c r="K16" s="20">
        <v>6.95</v>
      </c>
      <c r="L16" s="20" t="s">
        <v>308</v>
      </c>
      <c r="M16" s="20">
        <v>17.399999999999999</v>
      </c>
      <c r="N16" s="20">
        <v>0.98</v>
      </c>
      <c r="O16" s="20">
        <v>3.98</v>
      </c>
      <c r="P16" s="20">
        <v>0.2</v>
      </c>
      <c r="Q16" s="20">
        <v>4.58</v>
      </c>
      <c r="R16" s="20">
        <v>0.18</v>
      </c>
      <c r="S16" s="20">
        <v>50.2</v>
      </c>
      <c r="T16" s="20">
        <v>1.69</v>
      </c>
      <c r="U16" s="20">
        <v>0.03</v>
      </c>
      <c r="V16" s="20">
        <v>0.03</v>
      </c>
      <c r="W16" s="20">
        <v>1</v>
      </c>
      <c r="X16" s="20">
        <v>101</v>
      </c>
      <c r="Y16" s="20" t="s">
        <v>308</v>
      </c>
      <c r="Z16" s="20" t="s">
        <v>308</v>
      </c>
      <c r="AA16" s="20">
        <v>7.03</v>
      </c>
      <c r="AB16" s="20">
        <v>5.12</v>
      </c>
      <c r="AC16" s="20" t="s">
        <v>308</v>
      </c>
      <c r="AD16" s="20">
        <v>12.3</v>
      </c>
      <c r="AE16" s="20">
        <v>0.82</v>
      </c>
      <c r="AF16" s="20">
        <v>2.36</v>
      </c>
      <c r="AG16" s="20">
        <v>0.08</v>
      </c>
      <c r="AH16" s="20">
        <v>0.03</v>
      </c>
      <c r="AI16" s="20">
        <v>23.9</v>
      </c>
      <c r="AJ16" s="20">
        <v>0.99</v>
      </c>
      <c r="AK16" s="20" t="s">
        <v>308</v>
      </c>
      <c r="AL16" s="20">
        <v>121</v>
      </c>
      <c r="AM16" s="20" t="s">
        <v>308</v>
      </c>
      <c r="AN16" s="20">
        <v>8</v>
      </c>
      <c r="AO16" s="20" t="s">
        <v>308</v>
      </c>
      <c r="AP16" s="20">
        <v>1440</v>
      </c>
      <c r="AQ16" s="20">
        <v>13</v>
      </c>
      <c r="AR16" s="20">
        <v>13</v>
      </c>
      <c r="AS16" s="20">
        <v>328</v>
      </c>
      <c r="AT16" s="20">
        <v>186</v>
      </c>
      <c r="AU16" s="20">
        <v>113</v>
      </c>
      <c r="AV16" s="20" t="s">
        <v>308</v>
      </c>
      <c r="AW16" s="20" t="s">
        <v>308</v>
      </c>
      <c r="AX16" s="20" t="s">
        <v>308</v>
      </c>
      <c r="AY16" s="20" t="s">
        <v>308</v>
      </c>
      <c r="AZ16" s="20" t="s">
        <v>308</v>
      </c>
      <c r="BA16" s="20">
        <v>30.3</v>
      </c>
      <c r="BB16" s="20">
        <v>47.9</v>
      </c>
      <c r="BC16" s="20">
        <v>2.2000000000000002</v>
      </c>
      <c r="BD16" s="20">
        <v>6.34</v>
      </c>
      <c r="BE16" s="20">
        <v>3.24</v>
      </c>
      <c r="BF16" s="20">
        <v>1.98</v>
      </c>
      <c r="BG16" s="20">
        <v>21.9</v>
      </c>
      <c r="BH16" s="20">
        <v>7.25</v>
      </c>
      <c r="BI16" s="20">
        <v>1</v>
      </c>
      <c r="BJ16" s="20">
        <v>4</v>
      </c>
      <c r="BK16" s="20">
        <v>1.24</v>
      </c>
      <c r="BL16" s="20" t="s">
        <v>308</v>
      </c>
      <c r="BM16" s="20">
        <v>11</v>
      </c>
      <c r="BN16" s="20">
        <v>0.45</v>
      </c>
      <c r="BO16" s="20" t="s">
        <v>308</v>
      </c>
      <c r="BP16" s="20">
        <v>7</v>
      </c>
      <c r="BQ16" s="20">
        <v>22.6</v>
      </c>
      <c r="BR16" s="20" t="s">
        <v>308</v>
      </c>
      <c r="BS16" s="20">
        <v>4.53</v>
      </c>
      <c r="BT16" s="20">
        <v>40.5</v>
      </c>
      <c r="BU16" s="20" t="s">
        <v>308</v>
      </c>
      <c r="BV16" s="20">
        <v>5.8</v>
      </c>
      <c r="BW16" s="20" t="s">
        <v>308</v>
      </c>
      <c r="BX16" s="20" t="s">
        <v>308</v>
      </c>
      <c r="BY16" s="20">
        <v>1.1399999999999999</v>
      </c>
      <c r="BZ16" s="20">
        <v>1.1000000000000001</v>
      </c>
      <c r="CA16" s="20" t="s">
        <v>308</v>
      </c>
      <c r="CB16" s="20">
        <v>0.51</v>
      </c>
      <c r="CC16" s="20">
        <v>0.28000000000000003</v>
      </c>
      <c r="CD16" s="20" t="s">
        <v>308</v>
      </c>
      <c r="CE16" s="20">
        <v>32</v>
      </c>
      <c r="CF16" s="20">
        <v>3</v>
      </c>
      <c r="CG16" s="20">
        <v>139</v>
      </c>
    </row>
    <row r="17" spans="1:85" x14ac:dyDescent="0.2">
      <c r="A17" s="15" t="s">
        <v>84</v>
      </c>
      <c r="B17" s="16">
        <v>513171.86</v>
      </c>
      <c r="C17" s="16">
        <v>5515748.8300000001</v>
      </c>
      <c r="D17" s="17">
        <v>275.19</v>
      </c>
      <c r="E17" s="18" t="s">
        <v>129</v>
      </c>
      <c r="F17" s="23">
        <v>129.46</v>
      </c>
      <c r="G17" s="23">
        <v>129.80000000000001</v>
      </c>
      <c r="H17" s="18" t="s">
        <v>320</v>
      </c>
      <c r="I17" s="20">
        <v>14.8</v>
      </c>
      <c r="J17" s="20">
        <v>0.02</v>
      </c>
      <c r="K17" s="20">
        <v>8.49</v>
      </c>
      <c r="L17" s="20" t="s">
        <v>308</v>
      </c>
      <c r="M17" s="20">
        <v>14.7</v>
      </c>
      <c r="N17" s="20">
        <v>0.63</v>
      </c>
      <c r="O17" s="20">
        <v>2.6</v>
      </c>
      <c r="P17" s="20">
        <v>0.19</v>
      </c>
      <c r="Q17" s="20">
        <v>4.74</v>
      </c>
      <c r="R17" s="20">
        <v>0.27</v>
      </c>
      <c r="S17" s="20">
        <v>50.7</v>
      </c>
      <c r="T17" s="20">
        <v>2.04</v>
      </c>
      <c r="U17" s="20">
        <v>0.03</v>
      </c>
      <c r="V17" s="20">
        <v>0.05</v>
      </c>
      <c r="W17" s="20">
        <v>0.89</v>
      </c>
      <c r="X17" s="20">
        <v>100</v>
      </c>
      <c r="Y17" s="20">
        <v>0.02</v>
      </c>
      <c r="Z17" s="20" t="s">
        <v>308</v>
      </c>
      <c r="AA17" s="20">
        <v>7.57</v>
      </c>
      <c r="AB17" s="20">
        <v>6.1</v>
      </c>
      <c r="AC17" s="20" t="s">
        <v>308</v>
      </c>
      <c r="AD17" s="20">
        <v>10.199999999999999</v>
      </c>
      <c r="AE17" s="20">
        <v>0.54</v>
      </c>
      <c r="AF17" s="20">
        <v>1.55</v>
      </c>
      <c r="AG17" s="20">
        <v>0.12</v>
      </c>
      <c r="AH17" s="20">
        <v>0.05</v>
      </c>
      <c r="AI17" s="20">
        <v>23.8</v>
      </c>
      <c r="AJ17" s="20">
        <v>1.18</v>
      </c>
      <c r="AK17" s="20" t="s">
        <v>308</v>
      </c>
      <c r="AL17" s="20">
        <v>84.3</v>
      </c>
      <c r="AM17" s="20" t="s">
        <v>308</v>
      </c>
      <c r="AN17" s="20">
        <v>54</v>
      </c>
      <c r="AO17" s="20" t="s">
        <v>308</v>
      </c>
      <c r="AP17" s="20">
        <v>1350</v>
      </c>
      <c r="AQ17" s="20">
        <v>22</v>
      </c>
      <c r="AR17" s="20">
        <v>16</v>
      </c>
      <c r="AS17" s="20">
        <v>300</v>
      </c>
      <c r="AT17" s="20">
        <v>269</v>
      </c>
      <c r="AU17" s="20">
        <v>76</v>
      </c>
      <c r="AV17" s="20" t="s">
        <v>308</v>
      </c>
      <c r="AW17" s="20" t="s">
        <v>308</v>
      </c>
      <c r="AX17" s="20" t="s">
        <v>308</v>
      </c>
      <c r="AY17" s="20" t="s">
        <v>308</v>
      </c>
      <c r="AZ17" s="20" t="s">
        <v>308</v>
      </c>
      <c r="BA17" s="20">
        <v>64.900000000000006</v>
      </c>
      <c r="BB17" s="20">
        <v>33.4</v>
      </c>
      <c r="BC17" s="20">
        <v>0.4</v>
      </c>
      <c r="BD17" s="20">
        <v>7</v>
      </c>
      <c r="BE17" s="20">
        <v>3.41</v>
      </c>
      <c r="BF17" s="20">
        <v>2.56</v>
      </c>
      <c r="BG17" s="20">
        <v>22.1</v>
      </c>
      <c r="BH17" s="20">
        <v>8.51</v>
      </c>
      <c r="BI17" s="20">
        <v>1</v>
      </c>
      <c r="BJ17" s="20">
        <v>4</v>
      </c>
      <c r="BK17" s="20">
        <v>1.29</v>
      </c>
      <c r="BL17" s="20" t="s">
        <v>308</v>
      </c>
      <c r="BM17" s="20">
        <v>28.8</v>
      </c>
      <c r="BN17" s="20">
        <v>0.41</v>
      </c>
      <c r="BO17" s="20" t="s">
        <v>308</v>
      </c>
      <c r="BP17" s="20">
        <v>7</v>
      </c>
      <c r="BQ17" s="20">
        <v>36.1</v>
      </c>
      <c r="BR17" s="20" t="s">
        <v>308</v>
      </c>
      <c r="BS17" s="20">
        <v>8.18</v>
      </c>
      <c r="BT17" s="20">
        <v>16.2</v>
      </c>
      <c r="BU17" s="20" t="s">
        <v>308</v>
      </c>
      <c r="BV17" s="20">
        <v>7.6</v>
      </c>
      <c r="BW17" s="20">
        <v>1</v>
      </c>
      <c r="BX17" s="20" t="s">
        <v>308</v>
      </c>
      <c r="BY17" s="20">
        <v>1.28</v>
      </c>
      <c r="BZ17" s="20">
        <v>1.1000000000000001</v>
      </c>
      <c r="CA17" s="20" t="s">
        <v>308</v>
      </c>
      <c r="CB17" s="20">
        <v>0.48</v>
      </c>
      <c r="CC17" s="20">
        <v>0.28999999999999998</v>
      </c>
      <c r="CD17" s="20" t="s">
        <v>308</v>
      </c>
      <c r="CE17" s="20">
        <v>32.700000000000003</v>
      </c>
      <c r="CF17" s="20">
        <v>2.9</v>
      </c>
      <c r="CG17" s="20">
        <v>133</v>
      </c>
    </row>
    <row r="18" spans="1:85" x14ac:dyDescent="0.2">
      <c r="A18" s="15" t="s">
        <v>92</v>
      </c>
      <c r="B18" s="16">
        <v>513272.5</v>
      </c>
      <c r="C18" s="16">
        <v>5515764.0999999996</v>
      </c>
      <c r="D18" s="17">
        <v>363.31</v>
      </c>
      <c r="E18" s="18" t="s">
        <v>131</v>
      </c>
      <c r="F18" s="23">
        <v>39.35</v>
      </c>
      <c r="G18" s="23">
        <v>39.450000000000003</v>
      </c>
      <c r="H18" s="18" t="s">
        <v>320</v>
      </c>
      <c r="I18" s="20">
        <v>12.5</v>
      </c>
      <c r="J18" s="20">
        <v>0.01</v>
      </c>
      <c r="K18" s="20">
        <v>7.99</v>
      </c>
      <c r="L18" s="20" t="s">
        <v>308</v>
      </c>
      <c r="M18" s="20">
        <v>18.100000000000001</v>
      </c>
      <c r="N18" s="20">
        <v>0.79</v>
      </c>
      <c r="O18" s="20">
        <v>2.52</v>
      </c>
      <c r="P18" s="20">
        <v>0.26</v>
      </c>
      <c r="Q18" s="20">
        <v>4.47</v>
      </c>
      <c r="R18" s="20">
        <v>0.19</v>
      </c>
      <c r="S18" s="20">
        <v>49.5</v>
      </c>
      <c r="T18" s="20">
        <v>1.62</v>
      </c>
      <c r="U18" s="20" t="s">
        <v>308</v>
      </c>
      <c r="V18" s="20">
        <v>0.02</v>
      </c>
      <c r="W18" s="20">
        <v>1.86</v>
      </c>
      <c r="X18" s="20">
        <v>99.8</v>
      </c>
      <c r="Y18" s="20">
        <v>0.31</v>
      </c>
      <c r="Z18" s="20" t="s">
        <v>308</v>
      </c>
      <c r="AA18" s="20">
        <v>6.61</v>
      </c>
      <c r="AB18" s="20">
        <v>5.89</v>
      </c>
      <c r="AC18" s="20" t="s">
        <v>308</v>
      </c>
      <c r="AD18" s="20">
        <v>12.8</v>
      </c>
      <c r="AE18" s="20">
        <v>0.67</v>
      </c>
      <c r="AF18" s="20">
        <v>1.54</v>
      </c>
      <c r="AG18" s="20">
        <v>0.09</v>
      </c>
      <c r="AH18" s="20">
        <v>0.01</v>
      </c>
      <c r="AI18" s="20">
        <v>23.7</v>
      </c>
      <c r="AJ18" s="20">
        <v>0.97</v>
      </c>
      <c r="AK18" s="20">
        <v>1200</v>
      </c>
      <c r="AL18" s="20">
        <v>93.6</v>
      </c>
      <c r="AM18" s="20" t="s">
        <v>308</v>
      </c>
      <c r="AN18" s="20">
        <v>63</v>
      </c>
      <c r="AO18" s="20" t="s">
        <v>308</v>
      </c>
      <c r="AP18" s="20">
        <v>1980</v>
      </c>
      <c r="AQ18" s="20" t="s">
        <v>308</v>
      </c>
      <c r="AR18" s="20">
        <v>10</v>
      </c>
      <c r="AS18" s="20">
        <v>130</v>
      </c>
      <c r="AT18" s="20">
        <v>74</v>
      </c>
      <c r="AU18" s="20">
        <v>71</v>
      </c>
      <c r="AV18" s="20" t="s">
        <v>308</v>
      </c>
      <c r="AW18" s="20" t="s">
        <v>308</v>
      </c>
      <c r="AX18" s="20" t="s">
        <v>308</v>
      </c>
      <c r="AY18" s="20" t="s">
        <v>308</v>
      </c>
      <c r="AZ18" s="20" t="s">
        <v>308</v>
      </c>
      <c r="BA18" s="20">
        <v>31.9</v>
      </c>
      <c r="BB18" s="20">
        <v>42.2</v>
      </c>
      <c r="BC18" s="20">
        <v>2.8</v>
      </c>
      <c r="BD18" s="20">
        <v>7.55</v>
      </c>
      <c r="BE18" s="20">
        <v>3.97</v>
      </c>
      <c r="BF18" s="20">
        <v>2.09</v>
      </c>
      <c r="BG18" s="20">
        <v>21.9</v>
      </c>
      <c r="BH18" s="20">
        <v>7.8</v>
      </c>
      <c r="BI18" s="20">
        <v>1</v>
      </c>
      <c r="BJ18" s="20">
        <v>4</v>
      </c>
      <c r="BK18" s="20">
        <v>1.4</v>
      </c>
      <c r="BL18" s="20" t="s">
        <v>308</v>
      </c>
      <c r="BM18" s="20">
        <v>11.7</v>
      </c>
      <c r="BN18" s="20">
        <v>0.5</v>
      </c>
      <c r="BO18" s="20" t="s">
        <v>308</v>
      </c>
      <c r="BP18" s="20">
        <v>8</v>
      </c>
      <c r="BQ18" s="20">
        <v>24.5</v>
      </c>
      <c r="BR18" s="20" t="s">
        <v>308</v>
      </c>
      <c r="BS18" s="20">
        <v>4.71</v>
      </c>
      <c r="BT18" s="20">
        <v>19.600000000000001</v>
      </c>
      <c r="BU18" s="20" t="s">
        <v>308</v>
      </c>
      <c r="BV18" s="20">
        <v>6.7</v>
      </c>
      <c r="BW18" s="20">
        <v>2</v>
      </c>
      <c r="BX18" s="20" t="s">
        <v>308</v>
      </c>
      <c r="BY18" s="20">
        <v>1.18</v>
      </c>
      <c r="BZ18" s="20">
        <v>1.1000000000000001</v>
      </c>
      <c r="CA18" s="20" t="s">
        <v>308</v>
      </c>
      <c r="CB18" s="20">
        <v>0.53</v>
      </c>
      <c r="CC18" s="20">
        <v>0.36</v>
      </c>
      <c r="CD18" s="20">
        <v>2</v>
      </c>
      <c r="CE18" s="20">
        <v>34.799999999999997</v>
      </c>
      <c r="CF18" s="20">
        <v>3.4</v>
      </c>
      <c r="CG18" s="20">
        <v>147</v>
      </c>
    </row>
    <row r="19" spans="1:85" x14ac:dyDescent="0.2">
      <c r="A19" s="15" t="s">
        <v>93</v>
      </c>
      <c r="B19" s="16">
        <v>513272.66</v>
      </c>
      <c r="C19" s="16">
        <v>5515763.9100000001</v>
      </c>
      <c r="D19" s="17">
        <v>362.88</v>
      </c>
      <c r="E19" s="18" t="s">
        <v>131</v>
      </c>
      <c r="F19" s="23">
        <v>40.9</v>
      </c>
      <c r="G19" s="23">
        <v>41.4</v>
      </c>
      <c r="H19" s="18" t="s">
        <v>320</v>
      </c>
      <c r="I19" s="20">
        <v>13.5</v>
      </c>
      <c r="J19" s="20" t="s">
        <v>308</v>
      </c>
      <c r="K19" s="20">
        <v>5.76</v>
      </c>
      <c r="L19" s="20" t="s">
        <v>308</v>
      </c>
      <c r="M19" s="20">
        <v>17.7</v>
      </c>
      <c r="N19" s="20">
        <v>0.48</v>
      </c>
      <c r="O19" s="20">
        <v>2.2599999999999998</v>
      </c>
      <c r="P19" s="20">
        <v>0.16</v>
      </c>
      <c r="Q19" s="20">
        <v>5.99</v>
      </c>
      <c r="R19" s="20">
        <v>0.22</v>
      </c>
      <c r="S19" s="20">
        <v>52.5</v>
      </c>
      <c r="T19" s="20">
        <v>1.32</v>
      </c>
      <c r="U19" s="20" t="s">
        <v>308</v>
      </c>
      <c r="V19" s="20" t="s">
        <v>308</v>
      </c>
      <c r="W19" s="20">
        <v>0.47</v>
      </c>
      <c r="X19" s="20">
        <v>100</v>
      </c>
      <c r="Y19" s="20">
        <v>0.04</v>
      </c>
      <c r="Z19" s="20" t="s">
        <v>308</v>
      </c>
      <c r="AA19" s="20">
        <v>7.03</v>
      </c>
      <c r="AB19" s="20">
        <v>4.25</v>
      </c>
      <c r="AC19" s="20" t="s">
        <v>308</v>
      </c>
      <c r="AD19" s="20">
        <v>12.6</v>
      </c>
      <c r="AE19" s="20">
        <v>0.42</v>
      </c>
      <c r="AF19" s="20">
        <v>1.42</v>
      </c>
      <c r="AG19" s="20">
        <v>0.1</v>
      </c>
      <c r="AH19" s="20">
        <v>0.08</v>
      </c>
      <c r="AI19" s="20">
        <v>24.9</v>
      </c>
      <c r="AJ19" s="20">
        <v>0.8</v>
      </c>
      <c r="AK19" s="20">
        <v>36</v>
      </c>
      <c r="AL19" s="20">
        <v>57</v>
      </c>
      <c r="AM19" s="20" t="s">
        <v>308</v>
      </c>
      <c r="AN19" s="20">
        <v>141</v>
      </c>
      <c r="AO19" s="20" t="s">
        <v>308</v>
      </c>
      <c r="AP19" s="20">
        <v>1150</v>
      </c>
      <c r="AQ19" s="20" t="s">
        <v>308</v>
      </c>
      <c r="AR19" s="20">
        <v>9</v>
      </c>
      <c r="AS19" s="20">
        <v>118</v>
      </c>
      <c r="AT19" s="20">
        <v>50</v>
      </c>
      <c r="AU19" s="20">
        <v>58</v>
      </c>
      <c r="AV19" s="20" t="s">
        <v>308</v>
      </c>
      <c r="AW19" s="20" t="s">
        <v>308</v>
      </c>
      <c r="AX19" s="20" t="s">
        <v>308</v>
      </c>
      <c r="AY19" s="20" t="s">
        <v>308</v>
      </c>
      <c r="AZ19" s="20" t="s">
        <v>308</v>
      </c>
      <c r="BA19" s="20">
        <v>36.799999999999997</v>
      </c>
      <c r="BB19" s="20">
        <v>40.299999999999997</v>
      </c>
      <c r="BC19" s="20">
        <v>0.6</v>
      </c>
      <c r="BD19" s="20">
        <v>6.74</v>
      </c>
      <c r="BE19" s="20">
        <v>3.54</v>
      </c>
      <c r="BF19" s="20">
        <v>1.71</v>
      </c>
      <c r="BG19" s="20">
        <v>21.8</v>
      </c>
      <c r="BH19" s="20">
        <v>7.37</v>
      </c>
      <c r="BI19" s="20">
        <v>1</v>
      </c>
      <c r="BJ19" s="20">
        <v>5</v>
      </c>
      <c r="BK19" s="20">
        <v>1.26</v>
      </c>
      <c r="BL19" s="20" t="s">
        <v>308</v>
      </c>
      <c r="BM19" s="20">
        <v>13.7</v>
      </c>
      <c r="BN19" s="20">
        <v>0.48</v>
      </c>
      <c r="BO19" s="20" t="s">
        <v>308</v>
      </c>
      <c r="BP19" s="20">
        <v>8</v>
      </c>
      <c r="BQ19" s="20">
        <v>25.1</v>
      </c>
      <c r="BR19" s="20">
        <v>15</v>
      </c>
      <c r="BS19" s="20">
        <v>5.43</v>
      </c>
      <c r="BT19" s="20">
        <v>6.5</v>
      </c>
      <c r="BU19" s="20" t="s">
        <v>308</v>
      </c>
      <c r="BV19" s="20">
        <v>6.6</v>
      </c>
      <c r="BW19" s="20">
        <v>2</v>
      </c>
      <c r="BX19" s="20" t="s">
        <v>308</v>
      </c>
      <c r="BY19" s="20">
        <v>1.1399999999999999</v>
      </c>
      <c r="BZ19" s="20">
        <v>1.2</v>
      </c>
      <c r="CA19" s="20" t="s">
        <v>308</v>
      </c>
      <c r="CB19" s="20">
        <v>0.51</v>
      </c>
      <c r="CC19" s="20">
        <v>0.34</v>
      </c>
      <c r="CD19" s="20">
        <v>2</v>
      </c>
      <c r="CE19" s="20">
        <v>32.700000000000003</v>
      </c>
      <c r="CF19" s="20">
        <v>3.4</v>
      </c>
      <c r="CG19" s="20">
        <v>153</v>
      </c>
    </row>
    <row r="20" spans="1:85" x14ac:dyDescent="0.2">
      <c r="A20" s="15" t="s">
        <v>207</v>
      </c>
      <c r="B20" s="16">
        <v>509655.23700000002</v>
      </c>
      <c r="C20" s="16">
        <v>5514971.8140000002</v>
      </c>
      <c r="D20" s="17"/>
      <c r="E20" s="18" t="s">
        <v>222</v>
      </c>
      <c r="F20" s="19"/>
      <c r="G20" s="19"/>
      <c r="H20" s="18" t="s">
        <v>320</v>
      </c>
      <c r="I20" s="20">
        <v>12</v>
      </c>
      <c r="J20" s="20">
        <v>0.02</v>
      </c>
      <c r="K20" s="20">
        <v>3.69</v>
      </c>
      <c r="L20" s="20">
        <v>0.01</v>
      </c>
      <c r="M20" s="20">
        <v>20</v>
      </c>
      <c r="N20" s="20">
        <v>0.98</v>
      </c>
      <c r="O20" s="20">
        <v>2.56</v>
      </c>
      <c r="P20" s="20">
        <v>0.28000000000000003</v>
      </c>
      <c r="Q20" s="20">
        <v>5.13</v>
      </c>
      <c r="R20" s="20">
        <v>0.15</v>
      </c>
      <c r="S20" s="20">
        <v>52.1</v>
      </c>
      <c r="T20" s="20">
        <v>2.2999999999999998</v>
      </c>
      <c r="U20" s="20" t="s">
        <v>308</v>
      </c>
      <c r="V20" s="20">
        <v>0.02</v>
      </c>
      <c r="W20" s="20">
        <v>1.35</v>
      </c>
      <c r="X20" s="20">
        <v>101</v>
      </c>
      <c r="Y20" s="20">
        <v>0.1</v>
      </c>
      <c r="Z20" s="20" t="s">
        <v>308</v>
      </c>
      <c r="AA20" s="20">
        <v>6.12</v>
      </c>
      <c r="AB20" s="20">
        <v>2.5299999999999998</v>
      </c>
      <c r="AC20" s="20">
        <v>7.0000000000000001E-3</v>
      </c>
      <c r="AD20" s="20">
        <v>13.4</v>
      </c>
      <c r="AE20" s="20">
        <v>0.83</v>
      </c>
      <c r="AF20" s="20">
        <v>1.5</v>
      </c>
      <c r="AG20" s="20">
        <v>0.06</v>
      </c>
      <c r="AH20" s="20">
        <v>0.09</v>
      </c>
      <c r="AI20" s="20">
        <v>23.1</v>
      </c>
      <c r="AJ20" s="20">
        <v>1.34</v>
      </c>
      <c r="AK20" s="20">
        <v>53</v>
      </c>
      <c r="AL20" s="20">
        <v>182</v>
      </c>
      <c r="AM20" s="20">
        <v>21</v>
      </c>
      <c r="AN20" s="20">
        <v>1100</v>
      </c>
      <c r="AO20" s="20" t="s">
        <v>308</v>
      </c>
      <c r="AP20" s="20">
        <v>2040</v>
      </c>
      <c r="AQ20" s="20" t="s">
        <v>308</v>
      </c>
      <c r="AR20" s="20">
        <v>11</v>
      </c>
      <c r="AS20" s="20">
        <v>134</v>
      </c>
      <c r="AT20" s="20">
        <v>102</v>
      </c>
      <c r="AU20" s="20">
        <v>79</v>
      </c>
      <c r="AV20" s="20">
        <v>0.81200000000000006</v>
      </c>
      <c r="AW20" s="20">
        <v>1</v>
      </c>
      <c r="AX20" s="20" t="s">
        <v>308</v>
      </c>
      <c r="AY20" s="20">
        <v>0.3</v>
      </c>
      <c r="AZ20" s="20" t="s">
        <v>308</v>
      </c>
      <c r="BA20" s="20">
        <v>26.2</v>
      </c>
      <c r="BB20" s="20">
        <v>32.799999999999997</v>
      </c>
      <c r="BC20" s="20">
        <v>3.9</v>
      </c>
      <c r="BD20" s="20">
        <v>5.15</v>
      </c>
      <c r="BE20" s="20">
        <v>2.78</v>
      </c>
      <c r="BF20" s="20">
        <v>1.69</v>
      </c>
      <c r="BG20" s="20">
        <v>19.3</v>
      </c>
      <c r="BH20" s="20">
        <v>5.32</v>
      </c>
      <c r="BI20" s="20">
        <v>2</v>
      </c>
      <c r="BJ20" s="20">
        <v>4</v>
      </c>
      <c r="BK20" s="20">
        <v>0.95</v>
      </c>
      <c r="BL20" s="20" t="s">
        <v>308</v>
      </c>
      <c r="BM20" s="20">
        <v>10.7</v>
      </c>
      <c r="BN20" s="20">
        <v>0.38</v>
      </c>
      <c r="BO20" s="20">
        <v>3</v>
      </c>
      <c r="BP20" s="20">
        <v>9</v>
      </c>
      <c r="BQ20" s="20">
        <v>18.399999999999999</v>
      </c>
      <c r="BR20" s="20">
        <v>6</v>
      </c>
      <c r="BS20" s="20">
        <v>3.53</v>
      </c>
      <c r="BT20" s="20">
        <v>27.5</v>
      </c>
      <c r="BU20" s="20">
        <v>0.1</v>
      </c>
      <c r="BV20" s="20">
        <v>5</v>
      </c>
      <c r="BW20" s="20">
        <v>4</v>
      </c>
      <c r="BX20" s="20" t="s">
        <v>308</v>
      </c>
      <c r="BY20" s="20">
        <v>0.87</v>
      </c>
      <c r="BZ20" s="20">
        <v>0.9</v>
      </c>
      <c r="CA20" s="20" t="s">
        <v>308</v>
      </c>
      <c r="CB20" s="20">
        <v>0.36</v>
      </c>
      <c r="CC20" s="20">
        <v>1.1399999999999999</v>
      </c>
      <c r="CD20" s="20">
        <v>26</v>
      </c>
      <c r="CE20" s="20">
        <v>28</v>
      </c>
      <c r="CF20" s="20">
        <v>2.5</v>
      </c>
      <c r="CG20" s="20">
        <v>137</v>
      </c>
    </row>
    <row r="21" spans="1:85" x14ac:dyDescent="0.2">
      <c r="A21" s="15" t="s">
        <v>209</v>
      </c>
      <c r="B21" s="16">
        <v>509696.81507000001</v>
      </c>
      <c r="C21" s="21">
        <v>5514980.5454700002</v>
      </c>
      <c r="D21" s="17"/>
      <c r="E21" s="18" t="s">
        <v>272</v>
      </c>
      <c r="F21" s="19"/>
      <c r="G21" s="19"/>
      <c r="H21" s="18" t="s">
        <v>320</v>
      </c>
      <c r="I21" s="20">
        <v>12.5</v>
      </c>
      <c r="J21" s="20" t="s">
        <v>308</v>
      </c>
      <c r="K21" s="20">
        <v>4.6900000000000004</v>
      </c>
      <c r="L21" s="20" t="s">
        <v>308</v>
      </c>
      <c r="M21" s="20">
        <v>20.100000000000001</v>
      </c>
      <c r="N21" s="20">
        <v>0.65</v>
      </c>
      <c r="O21" s="20">
        <v>3.14</v>
      </c>
      <c r="P21" s="20">
        <v>0.14000000000000001</v>
      </c>
      <c r="Q21" s="20">
        <v>5.33</v>
      </c>
      <c r="R21" s="20">
        <v>0.2</v>
      </c>
      <c r="S21" s="20">
        <v>49.9</v>
      </c>
      <c r="T21" s="20">
        <v>1.64</v>
      </c>
      <c r="U21" s="20" t="s">
        <v>308</v>
      </c>
      <c r="V21" s="20">
        <v>0.03</v>
      </c>
      <c r="W21" s="20">
        <v>1.23</v>
      </c>
      <c r="X21" s="20">
        <v>99.6</v>
      </c>
      <c r="Y21" s="20">
        <v>0.05</v>
      </c>
      <c r="Z21" s="20" t="s">
        <v>308</v>
      </c>
      <c r="AA21" s="20">
        <v>6.37</v>
      </c>
      <c r="AB21" s="20">
        <v>3.24</v>
      </c>
      <c r="AC21" s="20" t="s">
        <v>308</v>
      </c>
      <c r="AD21" s="20">
        <v>13.6</v>
      </c>
      <c r="AE21" s="20">
        <v>0.56000000000000005</v>
      </c>
      <c r="AF21" s="20">
        <v>1.91</v>
      </c>
      <c r="AG21" s="20">
        <v>0.08</v>
      </c>
      <c r="AH21" s="20">
        <v>0.56000000000000005</v>
      </c>
      <c r="AI21" s="20">
        <v>22.4</v>
      </c>
      <c r="AJ21" s="20">
        <v>0.91</v>
      </c>
      <c r="AK21" s="20">
        <v>57</v>
      </c>
      <c r="AL21" s="20">
        <v>107</v>
      </c>
      <c r="AM21" s="20">
        <v>15</v>
      </c>
      <c r="AN21" s="20">
        <v>3930</v>
      </c>
      <c r="AO21" s="20" t="s">
        <v>308</v>
      </c>
      <c r="AP21" s="20">
        <v>953</v>
      </c>
      <c r="AQ21" s="20">
        <v>5</v>
      </c>
      <c r="AR21" s="20">
        <v>11</v>
      </c>
      <c r="AS21" s="20">
        <v>193</v>
      </c>
      <c r="AT21" s="20">
        <v>133</v>
      </c>
      <c r="AU21" s="20">
        <v>70</v>
      </c>
      <c r="AV21" s="20">
        <v>0.19400000000000001</v>
      </c>
      <c r="AW21" s="20">
        <v>2</v>
      </c>
      <c r="AX21" s="20">
        <v>15</v>
      </c>
      <c r="AY21" s="20">
        <v>0.3</v>
      </c>
      <c r="AZ21" s="20" t="s">
        <v>308</v>
      </c>
      <c r="BA21" s="20">
        <v>20</v>
      </c>
      <c r="BB21" s="20">
        <v>36.799999999999997</v>
      </c>
      <c r="BC21" s="20">
        <v>0.7</v>
      </c>
      <c r="BD21" s="20">
        <v>4.3</v>
      </c>
      <c r="BE21" s="20">
        <v>2.34</v>
      </c>
      <c r="BF21" s="20">
        <v>1.49</v>
      </c>
      <c r="BG21" s="20">
        <v>20.7</v>
      </c>
      <c r="BH21" s="20">
        <v>4.66</v>
      </c>
      <c r="BI21" s="20">
        <v>2</v>
      </c>
      <c r="BJ21" s="20">
        <v>3</v>
      </c>
      <c r="BK21" s="20">
        <v>0.8</v>
      </c>
      <c r="BL21" s="20">
        <v>0.4</v>
      </c>
      <c r="BM21" s="20">
        <v>7.8</v>
      </c>
      <c r="BN21" s="20">
        <v>0.31</v>
      </c>
      <c r="BO21" s="20">
        <v>29</v>
      </c>
      <c r="BP21" s="20">
        <v>7</v>
      </c>
      <c r="BQ21" s="20">
        <v>14.9</v>
      </c>
      <c r="BR21" s="20">
        <v>13</v>
      </c>
      <c r="BS21" s="20">
        <v>2.74</v>
      </c>
      <c r="BT21" s="20">
        <v>13.2</v>
      </c>
      <c r="BU21" s="20" t="s">
        <v>308</v>
      </c>
      <c r="BV21" s="20">
        <v>4.2</v>
      </c>
      <c r="BW21" s="20">
        <v>4</v>
      </c>
      <c r="BX21" s="20" t="s">
        <v>308</v>
      </c>
      <c r="BY21" s="20">
        <v>0.69</v>
      </c>
      <c r="BZ21" s="20">
        <v>0.9</v>
      </c>
      <c r="CA21" s="20">
        <v>2.1</v>
      </c>
      <c r="CB21" s="20">
        <v>0.3</v>
      </c>
      <c r="CC21" s="20">
        <v>2.1800000000000002</v>
      </c>
      <c r="CD21" s="20">
        <v>10</v>
      </c>
      <c r="CE21" s="20">
        <v>23.4</v>
      </c>
      <c r="CF21" s="20">
        <v>2</v>
      </c>
      <c r="CG21" s="20">
        <v>123</v>
      </c>
    </row>
    <row r="22" spans="1:85" x14ac:dyDescent="0.2">
      <c r="A22" s="15" t="s">
        <v>105</v>
      </c>
      <c r="B22" s="16">
        <v>509771.41</v>
      </c>
      <c r="C22" s="16">
        <v>5515053.4100000001</v>
      </c>
      <c r="D22" s="17">
        <v>358.15695620000002</v>
      </c>
      <c r="E22" s="18" t="s">
        <v>133</v>
      </c>
      <c r="F22" s="23">
        <v>58.72</v>
      </c>
      <c r="G22" s="23">
        <v>59.63</v>
      </c>
      <c r="H22" s="18" t="s">
        <v>320</v>
      </c>
      <c r="I22" s="20">
        <v>12.4</v>
      </c>
      <c r="J22" s="20">
        <v>0.01</v>
      </c>
      <c r="K22" s="20">
        <v>6.51</v>
      </c>
      <c r="L22" s="20" t="s">
        <v>308</v>
      </c>
      <c r="M22" s="20">
        <v>18.5</v>
      </c>
      <c r="N22" s="20">
        <v>0.61</v>
      </c>
      <c r="O22" s="20">
        <v>3.19</v>
      </c>
      <c r="P22" s="20">
        <v>0.23</v>
      </c>
      <c r="Q22" s="20">
        <v>5</v>
      </c>
      <c r="R22" s="20">
        <v>0.16</v>
      </c>
      <c r="S22" s="20">
        <v>50.3</v>
      </c>
      <c r="T22" s="20">
        <v>1.61</v>
      </c>
      <c r="U22" s="20" t="s">
        <v>308</v>
      </c>
      <c r="V22" s="20">
        <v>0.02</v>
      </c>
      <c r="W22" s="20">
        <v>1.1499999999999999</v>
      </c>
      <c r="X22" s="20">
        <v>99.7</v>
      </c>
      <c r="Y22" s="20">
        <v>0.24</v>
      </c>
      <c r="Z22" s="20" t="s">
        <v>308</v>
      </c>
      <c r="AA22" s="20">
        <v>6.39</v>
      </c>
      <c r="AB22" s="20">
        <v>4.82</v>
      </c>
      <c r="AC22" s="20" t="s">
        <v>308</v>
      </c>
      <c r="AD22" s="20">
        <v>13.4</v>
      </c>
      <c r="AE22" s="20">
        <v>0.52</v>
      </c>
      <c r="AF22" s="20">
        <v>1.93</v>
      </c>
      <c r="AG22" s="20">
        <v>7.0000000000000007E-2</v>
      </c>
      <c r="AH22" s="20">
        <v>0.03</v>
      </c>
      <c r="AI22" s="20">
        <v>23.5</v>
      </c>
      <c r="AJ22" s="20">
        <v>0.96</v>
      </c>
      <c r="AK22" s="20" t="s">
        <v>308</v>
      </c>
      <c r="AL22" s="20">
        <v>98</v>
      </c>
      <c r="AM22" s="20" t="s">
        <v>308</v>
      </c>
      <c r="AN22" s="20">
        <v>34</v>
      </c>
      <c r="AO22" s="20" t="s">
        <v>308</v>
      </c>
      <c r="AP22" s="20">
        <v>1770</v>
      </c>
      <c r="AQ22" s="20" t="s">
        <v>308</v>
      </c>
      <c r="AR22" s="20">
        <v>12</v>
      </c>
      <c r="AS22" s="20">
        <v>168</v>
      </c>
      <c r="AT22" s="20">
        <v>136</v>
      </c>
      <c r="AU22" s="20">
        <v>95</v>
      </c>
      <c r="AV22" s="20">
        <v>3.0000000000000001E-3</v>
      </c>
      <c r="AW22" s="20" t="s">
        <v>308</v>
      </c>
      <c r="AX22" s="20">
        <v>20</v>
      </c>
      <c r="AY22" s="20" t="s">
        <v>308</v>
      </c>
      <c r="AZ22" s="20" t="s">
        <v>308</v>
      </c>
      <c r="BA22" s="20">
        <v>27.7</v>
      </c>
      <c r="BB22" s="20">
        <v>50.7</v>
      </c>
      <c r="BC22" s="20">
        <v>1.6</v>
      </c>
      <c r="BD22" s="20">
        <v>6.08</v>
      </c>
      <c r="BE22" s="20">
        <v>3.2</v>
      </c>
      <c r="BF22" s="20">
        <v>1.91</v>
      </c>
      <c r="BG22" s="20">
        <v>22</v>
      </c>
      <c r="BH22" s="20">
        <v>6.51</v>
      </c>
      <c r="BI22" s="20">
        <v>2</v>
      </c>
      <c r="BJ22" s="20">
        <v>4</v>
      </c>
      <c r="BK22" s="20">
        <v>1.17</v>
      </c>
      <c r="BL22" s="20" t="s">
        <v>308</v>
      </c>
      <c r="BM22" s="20">
        <v>10.6</v>
      </c>
      <c r="BN22" s="20">
        <v>0.42</v>
      </c>
      <c r="BO22" s="20" t="s">
        <v>308</v>
      </c>
      <c r="BP22" s="20">
        <v>7</v>
      </c>
      <c r="BQ22" s="20">
        <v>20.6</v>
      </c>
      <c r="BR22" s="20">
        <v>9</v>
      </c>
      <c r="BS22" s="20">
        <v>4.21</v>
      </c>
      <c r="BT22" s="20">
        <v>17</v>
      </c>
      <c r="BU22" s="20">
        <v>0.2</v>
      </c>
      <c r="BV22" s="20">
        <v>5.8</v>
      </c>
      <c r="BW22" s="20">
        <v>1</v>
      </c>
      <c r="BX22" s="20" t="s">
        <v>308</v>
      </c>
      <c r="BY22" s="20">
        <v>1.05</v>
      </c>
      <c r="BZ22" s="20">
        <v>0.9</v>
      </c>
      <c r="CA22" s="20" t="s">
        <v>308</v>
      </c>
      <c r="CB22" s="20">
        <v>0.48</v>
      </c>
      <c r="CC22" s="20">
        <v>0.28999999999999998</v>
      </c>
      <c r="CD22" s="20">
        <v>1</v>
      </c>
      <c r="CE22" s="20">
        <v>29.6</v>
      </c>
      <c r="CF22" s="20">
        <v>2.9</v>
      </c>
      <c r="CG22" s="20">
        <v>129</v>
      </c>
    </row>
    <row r="23" spans="1:85" x14ac:dyDescent="0.2">
      <c r="A23" s="15" t="s">
        <v>107</v>
      </c>
      <c r="B23" s="16">
        <v>509768.98</v>
      </c>
      <c r="C23" s="16">
        <v>5515050.9800000004</v>
      </c>
      <c r="D23" s="17">
        <v>391.47936329999999</v>
      </c>
      <c r="E23" s="18" t="s">
        <v>134</v>
      </c>
      <c r="F23" s="23">
        <v>11.6</v>
      </c>
      <c r="G23" s="23">
        <v>11.7</v>
      </c>
      <c r="H23" s="18" t="s">
        <v>320</v>
      </c>
      <c r="I23" s="20">
        <v>13.1</v>
      </c>
      <c r="J23" s="20">
        <v>0.01</v>
      </c>
      <c r="K23" s="20">
        <v>6.09</v>
      </c>
      <c r="L23" s="20" t="s">
        <v>308</v>
      </c>
      <c r="M23" s="20">
        <v>17.7</v>
      </c>
      <c r="N23" s="20">
        <v>0.49</v>
      </c>
      <c r="O23" s="20">
        <v>2.2200000000000002</v>
      </c>
      <c r="P23" s="20">
        <v>0.18</v>
      </c>
      <c r="Q23" s="20">
        <v>5.76</v>
      </c>
      <c r="R23" s="20">
        <v>0.2</v>
      </c>
      <c r="S23" s="20">
        <v>52.3</v>
      </c>
      <c r="T23" s="20">
        <v>1.66</v>
      </c>
      <c r="U23" s="20">
        <v>0.02</v>
      </c>
      <c r="V23" s="20" t="s">
        <v>308</v>
      </c>
      <c r="W23" s="20">
        <v>0.69</v>
      </c>
      <c r="X23" s="20">
        <v>100</v>
      </c>
      <c r="Y23" s="20">
        <v>0.12</v>
      </c>
      <c r="Z23" s="20" t="s">
        <v>308</v>
      </c>
      <c r="AA23" s="20">
        <v>6.41</v>
      </c>
      <c r="AB23" s="20">
        <v>4.22</v>
      </c>
      <c r="AC23" s="20" t="s">
        <v>308</v>
      </c>
      <c r="AD23" s="20">
        <v>11.9</v>
      </c>
      <c r="AE23" s="20">
        <v>0.4</v>
      </c>
      <c r="AF23" s="20">
        <v>1.35</v>
      </c>
      <c r="AG23" s="20">
        <v>0.09</v>
      </c>
      <c r="AH23" s="20">
        <v>0.04</v>
      </c>
      <c r="AI23" s="20">
        <v>23</v>
      </c>
      <c r="AJ23" s="20">
        <v>0.93</v>
      </c>
      <c r="AK23" s="20" t="s">
        <v>308</v>
      </c>
      <c r="AL23" s="20">
        <v>91.3</v>
      </c>
      <c r="AM23" s="20" t="s">
        <v>308</v>
      </c>
      <c r="AN23" s="20">
        <v>50</v>
      </c>
      <c r="AO23" s="20" t="s">
        <v>308</v>
      </c>
      <c r="AP23" s="20">
        <v>1320</v>
      </c>
      <c r="AQ23" s="20" t="s">
        <v>308</v>
      </c>
      <c r="AR23" s="20">
        <v>9</v>
      </c>
      <c r="AS23" s="20">
        <v>210</v>
      </c>
      <c r="AT23" s="20">
        <v>62</v>
      </c>
      <c r="AU23" s="20">
        <v>51</v>
      </c>
      <c r="AV23" s="20" t="s">
        <v>308</v>
      </c>
      <c r="AW23" s="20" t="s">
        <v>308</v>
      </c>
      <c r="AX23" s="20" t="s">
        <v>308</v>
      </c>
      <c r="AY23" s="20" t="s">
        <v>308</v>
      </c>
      <c r="AZ23" s="20" t="s">
        <v>308</v>
      </c>
      <c r="BA23" s="20">
        <v>31.8</v>
      </c>
      <c r="BB23" s="20">
        <v>36.700000000000003</v>
      </c>
      <c r="BC23" s="20">
        <v>0.8</v>
      </c>
      <c r="BD23" s="20">
        <v>6.38</v>
      </c>
      <c r="BE23" s="20">
        <v>3.63</v>
      </c>
      <c r="BF23" s="20">
        <v>2.33</v>
      </c>
      <c r="BG23" s="20">
        <v>21.4</v>
      </c>
      <c r="BH23" s="20">
        <v>7.26</v>
      </c>
      <c r="BI23" s="20">
        <v>2</v>
      </c>
      <c r="BJ23" s="20">
        <v>4</v>
      </c>
      <c r="BK23" s="20">
        <v>1.24</v>
      </c>
      <c r="BL23" s="20" t="s">
        <v>308</v>
      </c>
      <c r="BM23" s="20">
        <v>12</v>
      </c>
      <c r="BN23" s="20">
        <v>0.43</v>
      </c>
      <c r="BO23" s="20" t="s">
        <v>308</v>
      </c>
      <c r="BP23" s="20">
        <v>8</v>
      </c>
      <c r="BQ23" s="20">
        <v>23.8</v>
      </c>
      <c r="BR23" s="20" t="s">
        <v>308</v>
      </c>
      <c r="BS23" s="20">
        <v>4.76</v>
      </c>
      <c r="BT23" s="20">
        <v>11.6</v>
      </c>
      <c r="BU23" s="20">
        <v>0.2</v>
      </c>
      <c r="BV23" s="20">
        <v>6.1</v>
      </c>
      <c r="BW23" s="20" t="s">
        <v>308</v>
      </c>
      <c r="BX23" s="20" t="s">
        <v>308</v>
      </c>
      <c r="BY23" s="20">
        <v>1.1100000000000001</v>
      </c>
      <c r="BZ23" s="20">
        <v>1.1000000000000001</v>
      </c>
      <c r="CA23" s="20" t="s">
        <v>308</v>
      </c>
      <c r="CB23" s="20">
        <v>0.51</v>
      </c>
      <c r="CC23" s="20">
        <v>0.33</v>
      </c>
      <c r="CD23" s="20">
        <v>1</v>
      </c>
      <c r="CE23" s="20">
        <v>32.200000000000003</v>
      </c>
      <c r="CF23" s="20">
        <v>3.1</v>
      </c>
      <c r="CG23" s="20">
        <v>146</v>
      </c>
    </row>
    <row r="24" spans="1:85" x14ac:dyDescent="0.2">
      <c r="A24" s="15" t="s">
        <v>140</v>
      </c>
      <c r="B24" s="16">
        <v>509761.06</v>
      </c>
      <c r="C24" s="16">
        <v>5515152.9400000004</v>
      </c>
      <c r="D24" s="17">
        <v>359.07619499999998</v>
      </c>
      <c r="E24" s="18" t="s">
        <v>162</v>
      </c>
      <c r="F24" s="23">
        <v>57.75</v>
      </c>
      <c r="G24" s="23">
        <v>58</v>
      </c>
      <c r="H24" s="18" t="s">
        <v>320</v>
      </c>
      <c r="I24" s="20">
        <v>13.2</v>
      </c>
      <c r="J24" s="20">
        <v>0.02</v>
      </c>
      <c r="K24" s="20">
        <v>5.12</v>
      </c>
      <c r="L24" s="20" t="s">
        <v>308</v>
      </c>
      <c r="M24" s="20">
        <v>16.600000000000001</v>
      </c>
      <c r="N24" s="20">
        <v>0.72</v>
      </c>
      <c r="O24" s="20">
        <v>2.27</v>
      </c>
      <c r="P24" s="20">
        <v>0.13</v>
      </c>
      <c r="Q24" s="20">
        <v>5.26</v>
      </c>
      <c r="R24" s="20">
        <v>0.21</v>
      </c>
      <c r="S24" s="20">
        <v>52.8</v>
      </c>
      <c r="T24" s="20">
        <v>1.4</v>
      </c>
      <c r="U24" s="20">
        <v>0.02</v>
      </c>
      <c r="V24" s="20">
        <v>0.01</v>
      </c>
      <c r="W24" s="20">
        <v>2.15</v>
      </c>
      <c r="X24" s="20">
        <v>99.9</v>
      </c>
      <c r="Y24" s="20">
        <v>0.06</v>
      </c>
      <c r="Z24" s="20" t="s">
        <v>308</v>
      </c>
      <c r="AA24" s="20">
        <v>6.72</v>
      </c>
      <c r="AB24" s="20">
        <v>3.53</v>
      </c>
      <c r="AC24" s="20">
        <v>7.0000000000000001E-3</v>
      </c>
      <c r="AD24" s="20">
        <v>11.2</v>
      </c>
      <c r="AE24" s="20">
        <v>0.6</v>
      </c>
      <c r="AF24" s="20">
        <v>1.33</v>
      </c>
      <c r="AG24" s="20">
        <v>0.09</v>
      </c>
      <c r="AH24" s="20">
        <v>1.56</v>
      </c>
      <c r="AI24" s="20">
        <v>23.8</v>
      </c>
      <c r="AJ24" s="20">
        <v>0.81</v>
      </c>
      <c r="AK24" s="20">
        <v>45</v>
      </c>
      <c r="AL24" s="20">
        <v>106</v>
      </c>
      <c r="AM24" s="20" t="s">
        <v>308</v>
      </c>
      <c r="AN24" s="20">
        <v>511</v>
      </c>
      <c r="AO24" s="20" t="s">
        <v>308</v>
      </c>
      <c r="AP24" s="20">
        <v>934</v>
      </c>
      <c r="AQ24" s="20" t="s">
        <v>308</v>
      </c>
      <c r="AR24" s="20">
        <v>8</v>
      </c>
      <c r="AS24" s="20">
        <v>241</v>
      </c>
      <c r="AT24" s="20">
        <v>44</v>
      </c>
      <c r="AU24" s="20">
        <v>63</v>
      </c>
      <c r="AV24" s="20">
        <v>1.0999999999999999E-2</v>
      </c>
      <c r="AW24" s="20" t="s">
        <v>308</v>
      </c>
      <c r="AX24" s="20" t="s">
        <v>308</v>
      </c>
      <c r="AY24" s="20" t="s">
        <v>308</v>
      </c>
      <c r="AZ24" s="20" t="s">
        <v>308</v>
      </c>
      <c r="BA24" s="20">
        <v>40.700000000000003</v>
      </c>
      <c r="BB24" s="20">
        <v>46.8</v>
      </c>
      <c r="BC24" s="20">
        <v>3.4</v>
      </c>
      <c r="BD24" s="20">
        <v>6.9</v>
      </c>
      <c r="BE24" s="20">
        <v>3.67</v>
      </c>
      <c r="BF24" s="20">
        <v>2.1800000000000002</v>
      </c>
      <c r="BG24" s="20">
        <v>21.6</v>
      </c>
      <c r="BH24" s="20">
        <v>8.27</v>
      </c>
      <c r="BI24" s="20">
        <v>1</v>
      </c>
      <c r="BJ24" s="20">
        <v>4</v>
      </c>
      <c r="BK24" s="20">
        <v>1.23</v>
      </c>
      <c r="BL24" s="20" t="s">
        <v>308</v>
      </c>
      <c r="BM24" s="20">
        <v>15.8</v>
      </c>
      <c r="BN24" s="20">
        <v>0.44</v>
      </c>
      <c r="BO24" s="20">
        <v>5</v>
      </c>
      <c r="BP24" s="20">
        <v>8</v>
      </c>
      <c r="BQ24" s="20">
        <v>28.8</v>
      </c>
      <c r="BR24" s="20" t="s">
        <v>308</v>
      </c>
      <c r="BS24" s="20">
        <v>5.52</v>
      </c>
      <c r="BT24" s="20">
        <v>29.7</v>
      </c>
      <c r="BU24" s="20" t="s">
        <v>308</v>
      </c>
      <c r="BV24" s="20">
        <v>7.6</v>
      </c>
      <c r="BW24" s="20">
        <v>1</v>
      </c>
      <c r="BX24" s="20" t="s">
        <v>308</v>
      </c>
      <c r="BY24" s="20">
        <v>1.2</v>
      </c>
      <c r="BZ24" s="20">
        <v>1.3</v>
      </c>
      <c r="CA24" s="20" t="s">
        <v>308</v>
      </c>
      <c r="CB24" s="20">
        <v>0.44</v>
      </c>
      <c r="CC24" s="20">
        <v>0.35</v>
      </c>
      <c r="CD24" s="20">
        <v>2</v>
      </c>
      <c r="CE24" s="20">
        <v>34.6</v>
      </c>
      <c r="CF24" s="20">
        <v>3.2</v>
      </c>
      <c r="CG24" s="20">
        <v>178</v>
      </c>
    </row>
    <row r="25" spans="1:85" x14ac:dyDescent="0.2">
      <c r="A25" s="15" t="s">
        <v>150</v>
      </c>
      <c r="B25" s="16">
        <v>513357</v>
      </c>
      <c r="C25" s="16">
        <v>5516041.0099999998</v>
      </c>
      <c r="D25" s="17">
        <v>237.3</v>
      </c>
      <c r="E25" s="18" t="s">
        <v>165</v>
      </c>
      <c r="F25" s="19">
        <v>208.4</v>
      </c>
      <c r="G25" s="19">
        <v>208.55</v>
      </c>
      <c r="H25" s="18" t="s">
        <v>320</v>
      </c>
      <c r="I25" s="20">
        <v>12</v>
      </c>
      <c r="J25" s="20">
        <v>0.02</v>
      </c>
      <c r="K25" s="20">
        <v>7.59</v>
      </c>
      <c r="L25" s="20" t="s">
        <v>308</v>
      </c>
      <c r="M25" s="20">
        <v>18.100000000000001</v>
      </c>
      <c r="N25" s="20">
        <v>1.24</v>
      </c>
      <c r="O25" s="20">
        <v>2.92</v>
      </c>
      <c r="P25" s="20">
        <v>0.18</v>
      </c>
      <c r="Q25" s="20">
        <v>4.68</v>
      </c>
      <c r="R25" s="20">
        <v>0.16</v>
      </c>
      <c r="S25" s="20">
        <v>45.8</v>
      </c>
      <c r="T25" s="20" t="s">
        <v>312</v>
      </c>
      <c r="U25" s="20">
        <v>0.02</v>
      </c>
      <c r="V25" s="20">
        <v>0.03</v>
      </c>
      <c r="W25" s="20">
        <v>4.62</v>
      </c>
      <c r="X25" s="20">
        <v>99</v>
      </c>
      <c r="Y25" s="20">
        <v>0.99</v>
      </c>
      <c r="Z25" s="20" t="s">
        <v>308</v>
      </c>
      <c r="AA25" s="20">
        <v>6.12</v>
      </c>
      <c r="AB25" s="20">
        <v>5.14</v>
      </c>
      <c r="AC25" s="20" t="s">
        <v>308</v>
      </c>
      <c r="AD25" s="20">
        <v>12</v>
      </c>
      <c r="AE25" s="20">
        <v>1.03</v>
      </c>
      <c r="AF25" s="20">
        <v>1.73</v>
      </c>
      <c r="AG25" s="20">
        <v>7.0000000000000007E-2</v>
      </c>
      <c r="AH25" s="20">
        <v>1</v>
      </c>
      <c r="AI25" s="20">
        <v>20.399999999999999</v>
      </c>
      <c r="AJ25" s="20">
        <v>0.93</v>
      </c>
      <c r="AK25" s="20">
        <v>50</v>
      </c>
      <c r="AL25" s="20">
        <v>139</v>
      </c>
      <c r="AM25" s="20" t="s">
        <v>308</v>
      </c>
      <c r="AN25" s="20">
        <v>390</v>
      </c>
      <c r="AO25" s="20" t="s">
        <v>308</v>
      </c>
      <c r="AP25" s="20">
        <v>1380</v>
      </c>
      <c r="AQ25" s="20" t="s">
        <v>308</v>
      </c>
      <c r="AR25" s="20">
        <v>10</v>
      </c>
      <c r="AS25" s="20">
        <v>233</v>
      </c>
      <c r="AT25" s="20">
        <v>154</v>
      </c>
      <c r="AU25" s="20">
        <v>62</v>
      </c>
      <c r="AV25" s="20">
        <v>8.9999999999999993E-3</v>
      </c>
      <c r="AW25" s="20" t="s">
        <v>308</v>
      </c>
      <c r="AX25" s="20">
        <v>5</v>
      </c>
      <c r="AY25" s="20" t="s">
        <v>308</v>
      </c>
      <c r="AZ25" s="20" t="s">
        <v>308</v>
      </c>
      <c r="BA25" s="20">
        <v>29.4</v>
      </c>
      <c r="BB25" s="20">
        <v>56</v>
      </c>
      <c r="BC25" s="20">
        <v>8.8000000000000007</v>
      </c>
      <c r="BD25" s="20">
        <v>4.07</v>
      </c>
      <c r="BE25" s="20">
        <v>2.2999999999999998</v>
      </c>
      <c r="BF25" s="20">
        <v>1.68</v>
      </c>
      <c r="BG25" s="20">
        <v>17.100000000000001</v>
      </c>
      <c r="BH25" s="20">
        <v>5.05</v>
      </c>
      <c r="BI25" s="20">
        <v>1</v>
      </c>
      <c r="BJ25" s="20">
        <v>3</v>
      </c>
      <c r="BK25" s="20">
        <v>0.73</v>
      </c>
      <c r="BL25" s="20" t="s">
        <v>308</v>
      </c>
      <c r="BM25" s="20">
        <v>12</v>
      </c>
      <c r="BN25" s="20">
        <v>0.28999999999999998</v>
      </c>
      <c r="BO25" s="20">
        <v>6</v>
      </c>
      <c r="BP25" s="20">
        <v>5</v>
      </c>
      <c r="BQ25" s="20">
        <v>19.5</v>
      </c>
      <c r="BR25" s="20" t="s">
        <v>308</v>
      </c>
      <c r="BS25" s="20">
        <v>3.83</v>
      </c>
      <c r="BT25" s="20">
        <v>80.7</v>
      </c>
      <c r="BU25" s="20" t="s">
        <v>308</v>
      </c>
      <c r="BV25" s="20">
        <v>4.5999999999999996</v>
      </c>
      <c r="BW25" s="20">
        <v>1</v>
      </c>
      <c r="BX25" s="20" t="s">
        <v>308</v>
      </c>
      <c r="BY25" s="20">
        <v>0.7</v>
      </c>
      <c r="BZ25" s="20">
        <v>0.8</v>
      </c>
      <c r="CA25" s="20">
        <v>1.2</v>
      </c>
      <c r="CB25" s="20">
        <v>0.28000000000000003</v>
      </c>
      <c r="CC25" s="20">
        <v>0.31</v>
      </c>
      <c r="CD25" s="20">
        <v>2</v>
      </c>
      <c r="CE25" s="20">
        <v>21.6</v>
      </c>
      <c r="CF25" s="20">
        <v>2.1</v>
      </c>
      <c r="CG25" s="20">
        <v>115</v>
      </c>
    </row>
    <row r="26" spans="1:85" x14ac:dyDescent="0.2">
      <c r="A26" s="15" t="s">
        <v>210</v>
      </c>
      <c r="B26" s="16">
        <v>509783.98700000002</v>
      </c>
      <c r="C26" s="16">
        <v>5514849.017</v>
      </c>
      <c r="D26" s="17"/>
      <c r="E26" s="18" t="s">
        <v>223</v>
      </c>
      <c r="F26" s="19"/>
      <c r="G26" s="19"/>
      <c r="H26" s="18" t="s">
        <v>320</v>
      </c>
      <c r="I26" s="20">
        <v>13.9</v>
      </c>
      <c r="J26" s="20">
        <v>0.02</v>
      </c>
      <c r="K26" s="20">
        <v>3.28</v>
      </c>
      <c r="L26" s="20" t="s">
        <v>308</v>
      </c>
      <c r="M26" s="20">
        <v>13.3</v>
      </c>
      <c r="N26" s="20">
        <v>0.84</v>
      </c>
      <c r="O26" s="20">
        <v>2.1800000000000002</v>
      </c>
      <c r="P26" s="20">
        <v>0.1</v>
      </c>
      <c r="Q26" s="20">
        <v>6.5</v>
      </c>
      <c r="R26" s="20">
        <v>0.17</v>
      </c>
      <c r="S26" s="20">
        <v>56.2</v>
      </c>
      <c r="T26" s="20">
        <v>1.67</v>
      </c>
      <c r="U26" s="20" t="s">
        <v>308</v>
      </c>
      <c r="V26" s="20">
        <v>0.01</v>
      </c>
      <c r="W26" s="20">
        <v>1.18</v>
      </c>
      <c r="X26" s="20">
        <v>99.4</v>
      </c>
      <c r="Y26" s="20">
        <v>0.03</v>
      </c>
      <c r="Z26" s="20" t="s">
        <v>308</v>
      </c>
      <c r="AA26" s="20">
        <v>7.13</v>
      </c>
      <c r="AB26" s="20">
        <v>2.2599999999999998</v>
      </c>
      <c r="AC26" s="20">
        <v>6.0000000000000001E-3</v>
      </c>
      <c r="AD26" s="20">
        <v>9.16</v>
      </c>
      <c r="AE26" s="20">
        <v>0.73</v>
      </c>
      <c r="AF26" s="20">
        <v>1.31</v>
      </c>
      <c r="AG26" s="20">
        <v>7.0000000000000007E-2</v>
      </c>
      <c r="AH26" s="20">
        <v>0.27</v>
      </c>
      <c r="AI26" s="20">
        <v>25.1</v>
      </c>
      <c r="AJ26" s="20">
        <v>0.98</v>
      </c>
      <c r="AK26" s="20">
        <v>36</v>
      </c>
      <c r="AL26" s="20">
        <v>107</v>
      </c>
      <c r="AM26" s="20">
        <v>16</v>
      </c>
      <c r="AN26" s="20">
        <v>3560</v>
      </c>
      <c r="AO26" s="20" t="s">
        <v>308</v>
      </c>
      <c r="AP26" s="20">
        <v>681</v>
      </c>
      <c r="AQ26" s="20">
        <v>11</v>
      </c>
      <c r="AR26" s="20">
        <v>8</v>
      </c>
      <c r="AS26" s="20">
        <v>113</v>
      </c>
      <c r="AT26" s="20">
        <v>62</v>
      </c>
      <c r="AU26" s="20">
        <v>71</v>
      </c>
      <c r="AV26" s="20">
        <v>9.8000000000000004E-2</v>
      </c>
      <c r="AW26" s="20">
        <v>2</v>
      </c>
      <c r="AX26" s="20" t="s">
        <v>308</v>
      </c>
      <c r="AY26" s="20">
        <v>0.2</v>
      </c>
      <c r="AZ26" s="20" t="s">
        <v>308</v>
      </c>
      <c r="BA26" s="20">
        <v>42.7</v>
      </c>
      <c r="BB26" s="20">
        <v>23.4</v>
      </c>
      <c r="BC26" s="20">
        <v>2.7</v>
      </c>
      <c r="BD26" s="20">
        <v>6.52</v>
      </c>
      <c r="BE26" s="20">
        <v>3.52</v>
      </c>
      <c r="BF26" s="20">
        <v>2.5099999999999998</v>
      </c>
      <c r="BG26" s="20">
        <v>19.600000000000001</v>
      </c>
      <c r="BH26" s="20">
        <v>7.02</v>
      </c>
      <c r="BI26" s="20">
        <v>1</v>
      </c>
      <c r="BJ26" s="20">
        <v>5</v>
      </c>
      <c r="BK26" s="20">
        <v>1.24</v>
      </c>
      <c r="BL26" s="20">
        <v>0.2</v>
      </c>
      <c r="BM26" s="20">
        <v>22.5</v>
      </c>
      <c r="BN26" s="20">
        <v>0.47</v>
      </c>
      <c r="BO26" s="20" t="s">
        <v>308</v>
      </c>
      <c r="BP26" s="20">
        <v>10</v>
      </c>
      <c r="BQ26" s="20">
        <v>25.5</v>
      </c>
      <c r="BR26" s="20">
        <v>17</v>
      </c>
      <c r="BS26" s="20">
        <v>5.18</v>
      </c>
      <c r="BT26" s="20">
        <v>34.9</v>
      </c>
      <c r="BU26" s="20" t="s">
        <v>308</v>
      </c>
      <c r="BV26" s="20">
        <v>6.7</v>
      </c>
      <c r="BW26" s="20">
        <v>6</v>
      </c>
      <c r="BX26" s="20" t="s">
        <v>308</v>
      </c>
      <c r="BY26" s="20">
        <v>1.05</v>
      </c>
      <c r="BZ26" s="20">
        <v>1.3</v>
      </c>
      <c r="CA26" s="20">
        <v>4.5</v>
      </c>
      <c r="CB26" s="20">
        <v>0.48</v>
      </c>
      <c r="CC26" s="20">
        <v>3.8</v>
      </c>
      <c r="CD26" s="20">
        <v>14</v>
      </c>
      <c r="CE26" s="20">
        <v>34.5</v>
      </c>
      <c r="CF26" s="20">
        <v>3.2</v>
      </c>
      <c r="CG26" s="20">
        <v>192</v>
      </c>
    </row>
    <row r="27" spans="1:85" ht="22.5" x14ac:dyDescent="0.2">
      <c r="A27" s="15" t="s">
        <v>98</v>
      </c>
      <c r="B27" s="16">
        <v>513306.62</v>
      </c>
      <c r="C27" s="16">
        <v>5515723.4299999997</v>
      </c>
      <c r="D27" s="17">
        <v>271.37</v>
      </c>
      <c r="E27" s="18" t="s">
        <v>131</v>
      </c>
      <c r="F27" s="23">
        <v>147.96</v>
      </c>
      <c r="G27" s="23">
        <v>142.18</v>
      </c>
      <c r="H27" s="18" t="s">
        <v>320</v>
      </c>
      <c r="I27" s="20">
        <v>3.23</v>
      </c>
      <c r="J27" s="20">
        <v>0.02</v>
      </c>
      <c r="K27" s="20">
        <v>13.4</v>
      </c>
      <c r="L27" s="20">
        <v>0.22</v>
      </c>
      <c r="M27" s="20">
        <v>15.6</v>
      </c>
      <c r="N27" s="20">
        <v>0.28999999999999998</v>
      </c>
      <c r="O27" s="20">
        <v>9.0299999999999994</v>
      </c>
      <c r="P27" s="20">
        <v>0.57999999999999996</v>
      </c>
      <c r="Q27" s="20">
        <v>0.12</v>
      </c>
      <c r="R27" s="20">
        <v>0.02</v>
      </c>
      <c r="S27" s="20">
        <v>42.5</v>
      </c>
      <c r="T27" s="20">
        <v>0.53</v>
      </c>
      <c r="U27" s="20" t="s">
        <v>308</v>
      </c>
      <c r="V27" s="20">
        <v>0.03</v>
      </c>
      <c r="W27" s="20">
        <v>2.59</v>
      </c>
      <c r="X27" s="20">
        <v>88.2</v>
      </c>
      <c r="Y27" s="20">
        <v>1.86</v>
      </c>
      <c r="Z27" s="20">
        <v>1.39</v>
      </c>
      <c r="AA27" s="20">
        <v>1.65</v>
      </c>
      <c r="AB27" s="20">
        <v>10</v>
      </c>
      <c r="AC27" s="20">
        <v>0.15</v>
      </c>
      <c r="AD27" s="20">
        <v>11.3</v>
      </c>
      <c r="AE27" s="20">
        <v>0.25</v>
      </c>
      <c r="AF27" s="20">
        <v>5.36</v>
      </c>
      <c r="AG27" s="20" t="s">
        <v>308</v>
      </c>
      <c r="AH27" s="20">
        <v>3.31</v>
      </c>
      <c r="AI27" s="20">
        <v>19.8</v>
      </c>
      <c r="AJ27" s="20">
        <v>0.31</v>
      </c>
      <c r="AK27" s="20">
        <v>269</v>
      </c>
      <c r="AL27" s="20">
        <v>45.5</v>
      </c>
      <c r="AM27" s="20" t="s">
        <v>308</v>
      </c>
      <c r="AN27" s="20">
        <v>2180</v>
      </c>
      <c r="AO27" s="20" t="s">
        <v>308</v>
      </c>
      <c r="AP27" s="20">
        <v>4420</v>
      </c>
      <c r="AQ27" s="20">
        <v>335</v>
      </c>
      <c r="AR27" s="20">
        <v>39</v>
      </c>
      <c r="AS27" s="20">
        <v>41.7</v>
      </c>
      <c r="AT27" s="20">
        <v>167</v>
      </c>
      <c r="AU27" s="20">
        <v>27200</v>
      </c>
      <c r="AV27" s="20">
        <v>8.1000000000000003E-2</v>
      </c>
      <c r="AW27" s="20">
        <v>3</v>
      </c>
      <c r="AX27" s="20">
        <v>54</v>
      </c>
      <c r="AY27" s="20">
        <v>0.6</v>
      </c>
      <c r="AZ27" s="20">
        <v>105</v>
      </c>
      <c r="BA27" s="20">
        <v>4.7</v>
      </c>
      <c r="BB27" s="20">
        <v>119</v>
      </c>
      <c r="BC27" s="20">
        <v>2.9</v>
      </c>
      <c r="BD27" s="20">
        <v>1.85</v>
      </c>
      <c r="BE27" s="20">
        <v>0.91</v>
      </c>
      <c r="BF27" s="20">
        <v>0.92</v>
      </c>
      <c r="BG27" s="20">
        <v>6.15</v>
      </c>
      <c r="BH27" s="20">
        <v>2.0099999999999998</v>
      </c>
      <c r="BI27" s="20">
        <v>1</v>
      </c>
      <c r="BJ27" s="20" t="s">
        <v>308</v>
      </c>
      <c r="BK27" s="20">
        <v>0.34</v>
      </c>
      <c r="BL27" s="20">
        <v>1.2</v>
      </c>
      <c r="BM27" s="20">
        <v>1.7</v>
      </c>
      <c r="BN27" s="20">
        <v>0.12</v>
      </c>
      <c r="BO27" s="20" t="s">
        <v>308</v>
      </c>
      <c r="BP27" s="20" t="s">
        <v>308</v>
      </c>
      <c r="BQ27" s="20">
        <v>4.5</v>
      </c>
      <c r="BR27" s="20">
        <v>41</v>
      </c>
      <c r="BS27" s="20">
        <v>0.78</v>
      </c>
      <c r="BT27" s="20">
        <v>22.7</v>
      </c>
      <c r="BU27" s="20">
        <v>0.6</v>
      </c>
      <c r="BV27" s="20">
        <v>1.4</v>
      </c>
      <c r="BW27" s="20">
        <v>2</v>
      </c>
      <c r="BX27" s="20" t="s">
        <v>308</v>
      </c>
      <c r="BY27" s="20">
        <v>0.31</v>
      </c>
      <c r="BZ27" s="20">
        <v>0.1</v>
      </c>
      <c r="CA27" s="20" t="s">
        <v>308</v>
      </c>
      <c r="CB27" s="20">
        <v>0.13</v>
      </c>
      <c r="CC27" s="20" t="s">
        <v>308</v>
      </c>
      <c r="CD27" s="20" t="s">
        <v>308</v>
      </c>
      <c r="CE27" s="20">
        <v>8.1999999999999993</v>
      </c>
      <c r="CF27" s="20">
        <v>0.8</v>
      </c>
      <c r="CG27" s="20">
        <v>17.2</v>
      </c>
    </row>
    <row r="28" spans="1:85" x14ac:dyDescent="0.2">
      <c r="A28" s="15" t="s">
        <v>200</v>
      </c>
      <c r="B28" s="16">
        <v>509620.00816199998</v>
      </c>
      <c r="C28" s="21">
        <v>5514981.0751999998</v>
      </c>
      <c r="D28" s="17"/>
      <c r="E28" s="18" t="s">
        <v>271</v>
      </c>
      <c r="F28" s="19"/>
      <c r="G28" s="19"/>
      <c r="H28" s="18" t="s">
        <v>320</v>
      </c>
      <c r="I28" s="20">
        <v>14</v>
      </c>
      <c r="J28" s="20">
        <v>0.02</v>
      </c>
      <c r="K28" s="20">
        <v>4.08</v>
      </c>
      <c r="L28" s="20" t="s">
        <v>308</v>
      </c>
      <c r="M28" s="20">
        <v>16.5</v>
      </c>
      <c r="N28" s="20">
        <v>0.92</v>
      </c>
      <c r="O28" s="20">
        <v>3.05</v>
      </c>
      <c r="P28" s="20">
        <v>0.2</v>
      </c>
      <c r="Q28" s="20">
        <v>6.03</v>
      </c>
      <c r="R28" s="20">
        <v>0.17</v>
      </c>
      <c r="S28" s="20">
        <v>51.5</v>
      </c>
      <c r="T28" s="20">
        <v>1.54</v>
      </c>
      <c r="U28" s="20">
        <v>0.02</v>
      </c>
      <c r="V28" s="20">
        <v>0.03</v>
      </c>
      <c r="W28" s="20">
        <v>1.1100000000000001</v>
      </c>
      <c r="X28" s="20">
        <v>99.2</v>
      </c>
      <c r="Y28" s="20">
        <v>0.15</v>
      </c>
      <c r="Z28" s="20" t="s">
        <v>308</v>
      </c>
      <c r="AA28" s="20">
        <v>7.2</v>
      </c>
      <c r="AB28" s="20">
        <v>2.8</v>
      </c>
      <c r="AC28" s="20" t="s">
        <v>308</v>
      </c>
      <c r="AD28" s="20">
        <v>11</v>
      </c>
      <c r="AE28" s="20">
        <v>0.79</v>
      </c>
      <c r="AF28" s="20">
        <v>1.81</v>
      </c>
      <c r="AG28" s="20">
        <v>7.0000000000000007E-2</v>
      </c>
      <c r="AH28" s="20">
        <v>0.04</v>
      </c>
      <c r="AI28" s="20">
        <v>22.8</v>
      </c>
      <c r="AJ28" s="20">
        <v>0.9</v>
      </c>
      <c r="AK28" s="20">
        <v>49</v>
      </c>
      <c r="AL28" s="20">
        <v>128</v>
      </c>
      <c r="AM28" s="20">
        <v>15</v>
      </c>
      <c r="AN28" s="20">
        <v>573</v>
      </c>
      <c r="AO28" s="20" t="s">
        <v>308</v>
      </c>
      <c r="AP28" s="20">
        <v>1490</v>
      </c>
      <c r="AQ28" s="20" t="s">
        <v>308</v>
      </c>
      <c r="AR28" s="20">
        <v>9</v>
      </c>
      <c r="AS28" s="20">
        <v>168</v>
      </c>
      <c r="AT28" s="20">
        <v>166</v>
      </c>
      <c r="AU28" s="20">
        <v>98</v>
      </c>
      <c r="AV28" s="20">
        <v>1.2999999999999999E-2</v>
      </c>
      <c r="AW28" s="20" t="s">
        <v>308</v>
      </c>
      <c r="AX28" s="20">
        <v>23</v>
      </c>
      <c r="AY28" s="20">
        <v>0.3</v>
      </c>
      <c r="AZ28" s="20" t="s">
        <v>308</v>
      </c>
      <c r="BA28" s="20">
        <v>31.5</v>
      </c>
      <c r="BB28" s="20">
        <v>28.9</v>
      </c>
      <c r="BC28" s="20">
        <v>1.3</v>
      </c>
      <c r="BD28" s="20">
        <v>5.39</v>
      </c>
      <c r="BE28" s="20">
        <v>2.86</v>
      </c>
      <c r="BF28" s="20">
        <v>1.89</v>
      </c>
      <c r="BG28" s="20">
        <v>18.7</v>
      </c>
      <c r="BH28" s="20">
        <v>5.94</v>
      </c>
      <c r="BI28" s="20">
        <v>1</v>
      </c>
      <c r="BJ28" s="20">
        <v>4</v>
      </c>
      <c r="BK28" s="20">
        <v>1.03</v>
      </c>
      <c r="BL28" s="20" t="s">
        <v>308</v>
      </c>
      <c r="BM28" s="20">
        <v>14</v>
      </c>
      <c r="BN28" s="20">
        <v>0.36</v>
      </c>
      <c r="BO28" s="20">
        <v>2</v>
      </c>
      <c r="BP28" s="20">
        <v>8</v>
      </c>
      <c r="BQ28" s="20">
        <v>20.8</v>
      </c>
      <c r="BR28" s="20">
        <v>6</v>
      </c>
      <c r="BS28" s="20">
        <v>4.04</v>
      </c>
      <c r="BT28" s="20">
        <v>28.4</v>
      </c>
      <c r="BU28" s="20">
        <v>0.1</v>
      </c>
      <c r="BV28" s="20">
        <v>5.4</v>
      </c>
      <c r="BW28" s="20">
        <v>4</v>
      </c>
      <c r="BX28" s="20" t="s">
        <v>308</v>
      </c>
      <c r="BY28" s="20">
        <v>0.87</v>
      </c>
      <c r="BZ28" s="20">
        <v>1.1000000000000001</v>
      </c>
      <c r="CA28" s="20">
        <v>2.9</v>
      </c>
      <c r="CB28" s="20">
        <v>0.39</v>
      </c>
      <c r="CC28" s="20">
        <v>1.1299999999999999</v>
      </c>
      <c r="CD28" s="20">
        <v>10</v>
      </c>
      <c r="CE28" s="20">
        <v>28.2</v>
      </c>
      <c r="CF28" s="20">
        <v>2.6</v>
      </c>
      <c r="CG28" s="20">
        <v>142</v>
      </c>
    </row>
    <row r="29" spans="1:85" x14ac:dyDescent="0.2">
      <c r="A29" s="15" t="s">
        <v>201</v>
      </c>
      <c r="B29" s="16">
        <v>509620.00816199998</v>
      </c>
      <c r="C29" s="21">
        <v>5514981.0751999998</v>
      </c>
      <c r="D29" s="17"/>
      <c r="E29" s="18" t="s">
        <v>271</v>
      </c>
      <c r="F29" s="19"/>
      <c r="G29" s="19"/>
      <c r="H29" s="18" t="s">
        <v>320</v>
      </c>
      <c r="I29" s="20">
        <v>12.8</v>
      </c>
      <c r="J29" s="20">
        <v>0.02</v>
      </c>
      <c r="K29" s="20">
        <v>4.6500000000000004</v>
      </c>
      <c r="L29" s="20" t="s">
        <v>308</v>
      </c>
      <c r="M29" s="20">
        <v>18.600000000000001</v>
      </c>
      <c r="N29" s="20">
        <v>1.02</v>
      </c>
      <c r="O29" s="20">
        <v>3.69</v>
      </c>
      <c r="P29" s="20">
        <v>0.26</v>
      </c>
      <c r="Q29" s="20">
        <v>5.13</v>
      </c>
      <c r="R29" s="20">
        <v>0.13</v>
      </c>
      <c r="S29" s="20">
        <v>50.7</v>
      </c>
      <c r="T29" s="20">
        <v>1.96</v>
      </c>
      <c r="U29" s="20" t="s">
        <v>308</v>
      </c>
      <c r="V29" s="20">
        <v>0.04</v>
      </c>
      <c r="W29" s="20">
        <v>1.1499999999999999</v>
      </c>
      <c r="X29" s="20">
        <v>100</v>
      </c>
      <c r="Y29" s="20">
        <v>0.04</v>
      </c>
      <c r="Z29" s="20" t="s">
        <v>308</v>
      </c>
      <c r="AA29" s="20">
        <v>6.5</v>
      </c>
      <c r="AB29" s="20">
        <v>3.09</v>
      </c>
      <c r="AC29" s="20" t="s">
        <v>308</v>
      </c>
      <c r="AD29" s="20">
        <v>12.2</v>
      </c>
      <c r="AE29" s="20">
        <v>0.84</v>
      </c>
      <c r="AF29" s="20">
        <v>2.2000000000000002</v>
      </c>
      <c r="AG29" s="20">
        <v>0.05</v>
      </c>
      <c r="AH29" s="20" t="s">
        <v>308</v>
      </c>
      <c r="AI29" s="20">
        <v>21.9</v>
      </c>
      <c r="AJ29" s="20">
        <v>1.1100000000000001</v>
      </c>
      <c r="AK29" s="20">
        <v>52</v>
      </c>
      <c r="AL29" s="20">
        <v>139</v>
      </c>
      <c r="AM29" s="20">
        <v>18</v>
      </c>
      <c r="AN29" s="20">
        <v>497</v>
      </c>
      <c r="AO29" s="20" t="s">
        <v>308</v>
      </c>
      <c r="AP29" s="20">
        <v>1960</v>
      </c>
      <c r="AQ29" s="20" t="s">
        <v>308</v>
      </c>
      <c r="AR29" s="20">
        <v>14</v>
      </c>
      <c r="AS29" s="20">
        <v>152</v>
      </c>
      <c r="AT29" s="20">
        <v>236</v>
      </c>
      <c r="AU29" s="20">
        <v>154</v>
      </c>
      <c r="AV29" s="20">
        <v>1.7999999999999999E-2</v>
      </c>
      <c r="AW29" s="20" t="s">
        <v>308</v>
      </c>
      <c r="AX29" s="20">
        <v>21</v>
      </c>
      <c r="AY29" s="20">
        <v>0.1</v>
      </c>
      <c r="AZ29" s="20">
        <v>0.2</v>
      </c>
      <c r="BA29" s="20">
        <v>25.1</v>
      </c>
      <c r="BB29" s="20">
        <v>34.299999999999997</v>
      </c>
      <c r="BC29" s="20">
        <v>1.9</v>
      </c>
      <c r="BD29" s="20">
        <v>4.49</v>
      </c>
      <c r="BE29" s="20">
        <v>2.46</v>
      </c>
      <c r="BF29" s="20">
        <v>1.52</v>
      </c>
      <c r="BG29" s="20">
        <v>16.8</v>
      </c>
      <c r="BH29" s="20">
        <v>5.0999999999999996</v>
      </c>
      <c r="BI29" s="20">
        <v>2</v>
      </c>
      <c r="BJ29" s="20">
        <v>3</v>
      </c>
      <c r="BK29" s="20">
        <v>0.87</v>
      </c>
      <c r="BL29" s="20" t="s">
        <v>308</v>
      </c>
      <c r="BM29" s="20">
        <v>10.3</v>
      </c>
      <c r="BN29" s="20">
        <v>0.32</v>
      </c>
      <c r="BO29" s="20" t="s">
        <v>308</v>
      </c>
      <c r="BP29" s="20">
        <v>7</v>
      </c>
      <c r="BQ29" s="20">
        <v>17.2</v>
      </c>
      <c r="BR29" s="20" t="s">
        <v>308</v>
      </c>
      <c r="BS29" s="20">
        <v>3.39</v>
      </c>
      <c r="BT29" s="20">
        <v>27.4</v>
      </c>
      <c r="BU29" s="20">
        <v>0.2</v>
      </c>
      <c r="BV29" s="20">
        <v>4.5</v>
      </c>
      <c r="BW29" s="20">
        <v>2</v>
      </c>
      <c r="BX29" s="20" t="s">
        <v>308</v>
      </c>
      <c r="BY29" s="20">
        <v>0.76</v>
      </c>
      <c r="BZ29" s="20">
        <v>0.8</v>
      </c>
      <c r="CA29" s="20">
        <v>1.3</v>
      </c>
      <c r="CB29" s="20">
        <v>0.33</v>
      </c>
      <c r="CC29" s="20">
        <v>0.55000000000000004</v>
      </c>
      <c r="CD29" s="20">
        <v>10</v>
      </c>
      <c r="CE29" s="20">
        <v>24.5</v>
      </c>
      <c r="CF29" s="20">
        <v>2.2000000000000002</v>
      </c>
      <c r="CG29" s="20">
        <v>109</v>
      </c>
    </row>
    <row r="30" spans="1:85" x14ac:dyDescent="0.2">
      <c r="A30" s="15" t="s">
        <v>202</v>
      </c>
      <c r="B30" s="16">
        <v>509620.00816199998</v>
      </c>
      <c r="C30" s="21">
        <v>5514981.0751999998</v>
      </c>
      <c r="D30" s="17"/>
      <c r="E30" s="18" t="s">
        <v>271</v>
      </c>
      <c r="F30" s="19"/>
      <c r="G30" s="19"/>
      <c r="H30" s="18" t="s">
        <v>320</v>
      </c>
      <c r="I30" s="20">
        <v>12.9</v>
      </c>
      <c r="J30" s="20">
        <v>0.01</v>
      </c>
      <c r="K30" s="20">
        <v>5.47</v>
      </c>
      <c r="L30" s="20" t="s">
        <v>308</v>
      </c>
      <c r="M30" s="20">
        <v>19.2</v>
      </c>
      <c r="N30" s="20">
        <v>0.83</v>
      </c>
      <c r="O30" s="20">
        <v>3.85</v>
      </c>
      <c r="P30" s="20">
        <v>0.26</v>
      </c>
      <c r="Q30" s="20">
        <v>4.8899999999999997</v>
      </c>
      <c r="R30" s="20">
        <v>0.12</v>
      </c>
      <c r="S30" s="20">
        <v>49.1</v>
      </c>
      <c r="T30" s="20">
        <v>1.88</v>
      </c>
      <c r="U30" s="20">
        <v>0.02</v>
      </c>
      <c r="V30" s="20">
        <v>0.03</v>
      </c>
      <c r="W30" s="20">
        <v>0.92</v>
      </c>
      <c r="X30" s="20">
        <v>99.5</v>
      </c>
      <c r="Y30" s="20">
        <v>0.2</v>
      </c>
      <c r="Z30" s="20" t="s">
        <v>308</v>
      </c>
      <c r="AA30" s="20">
        <v>6.6</v>
      </c>
      <c r="AB30" s="20">
        <v>3.65</v>
      </c>
      <c r="AC30" s="20" t="s">
        <v>308</v>
      </c>
      <c r="AD30" s="20">
        <v>12.8</v>
      </c>
      <c r="AE30" s="20">
        <v>0.7</v>
      </c>
      <c r="AF30" s="20">
        <v>2.2599999999999998</v>
      </c>
      <c r="AG30" s="20">
        <v>0.05</v>
      </c>
      <c r="AH30" s="20">
        <v>0.05</v>
      </c>
      <c r="AI30" s="20">
        <v>21.6</v>
      </c>
      <c r="AJ30" s="20">
        <v>1.08</v>
      </c>
      <c r="AK30" s="20">
        <v>55</v>
      </c>
      <c r="AL30" s="20">
        <v>119</v>
      </c>
      <c r="AM30" s="20">
        <v>17</v>
      </c>
      <c r="AN30" s="20">
        <v>566</v>
      </c>
      <c r="AO30" s="20" t="s">
        <v>308</v>
      </c>
      <c r="AP30" s="20">
        <v>1930</v>
      </c>
      <c r="AQ30" s="20" t="s">
        <v>308</v>
      </c>
      <c r="AR30" s="20">
        <v>13</v>
      </c>
      <c r="AS30" s="20">
        <v>213</v>
      </c>
      <c r="AT30" s="20">
        <v>151</v>
      </c>
      <c r="AU30" s="20">
        <v>113</v>
      </c>
      <c r="AV30" s="20">
        <v>2.1999999999999999E-2</v>
      </c>
      <c r="AW30" s="20" t="s">
        <v>308</v>
      </c>
      <c r="AX30" s="20" t="s">
        <v>308</v>
      </c>
      <c r="AY30" s="20">
        <v>0.1</v>
      </c>
      <c r="AZ30" s="20" t="s">
        <v>308</v>
      </c>
      <c r="BA30" s="20">
        <v>21.6</v>
      </c>
      <c r="BB30" s="20">
        <v>39.799999999999997</v>
      </c>
      <c r="BC30" s="20">
        <v>1.1000000000000001</v>
      </c>
      <c r="BD30" s="20">
        <v>4.34</v>
      </c>
      <c r="BE30" s="20">
        <v>2.41</v>
      </c>
      <c r="BF30" s="20">
        <v>1.44</v>
      </c>
      <c r="BG30" s="20">
        <v>17.600000000000001</v>
      </c>
      <c r="BH30" s="20">
        <v>4.72</v>
      </c>
      <c r="BI30" s="20">
        <v>2</v>
      </c>
      <c r="BJ30" s="20">
        <v>3</v>
      </c>
      <c r="BK30" s="20">
        <v>0.84</v>
      </c>
      <c r="BL30" s="20" t="s">
        <v>308</v>
      </c>
      <c r="BM30" s="20">
        <v>8.1</v>
      </c>
      <c r="BN30" s="20">
        <v>0.3</v>
      </c>
      <c r="BO30" s="20" t="s">
        <v>308</v>
      </c>
      <c r="BP30" s="20">
        <v>6</v>
      </c>
      <c r="BQ30" s="20">
        <v>15.7</v>
      </c>
      <c r="BR30" s="20">
        <v>6</v>
      </c>
      <c r="BS30" s="20">
        <v>3.01</v>
      </c>
      <c r="BT30" s="20">
        <v>27.2</v>
      </c>
      <c r="BU30" s="20">
        <v>0.3</v>
      </c>
      <c r="BV30" s="20">
        <v>4.2</v>
      </c>
      <c r="BW30" s="20">
        <v>2</v>
      </c>
      <c r="BX30" s="20" t="s">
        <v>308</v>
      </c>
      <c r="BY30" s="20">
        <v>0.72</v>
      </c>
      <c r="BZ30" s="20">
        <v>0.7</v>
      </c>
      <c r="CA30" s="20">
        <v>1.1000000000000001</v>
      </c>
      <c r="CB30" s="20">
        <v>0.32</v>
      </c>
      <c r="CC30" s="20">
        <v>0.24</v>
      </c>
      <c r="CD30" s="20">
        <v>6</v>
      </c>
      <c r="CE30" s="20">
        <v>23.2</v>
      </c>
      <c r="CF30" s="20">
        <v>2.1</v>
      </c>
      <c r="CG30" s="20">
        <v>104</v>
      </c>
    </row>
    <row r="31" spans="1:85" x14ac:dyDescent="0.2">
      <c r="A31" s="15" t="s">
        <v>67</v>
      </c>
      <c r="B31" s="16">
        <v>513284.36</v>
      </c>
      <c r="C31" s="16">
        <v>5515685.0700000003</v>
      </c>
      <c r="D31" s="17">
        <v>365.38</v>
      </c>
      <c r="E31" s="18" t="s">
        <v>127</v>
      </c>
      <c r="F31" s="23">
        <v>38.5</v>
      </c>
      <c r="G31" s="23">
        <v>38.700000000000003</v>
      </c>
      <c r="H31" s="24" t="s">
        <v>321</v>
      </c>
      <c r="I31" s="20">
        <v>13.2</v>
      </c>
      <c r="J31" s="20">
        <v>0.01</v>
      </c>
      <c r="K31" s="20">
        <v>10</v>
      </c>
      <c r="L31" s="20">
        <v>0.01</v>
      </c>
      <c r="M31" s="20">
        <v>16.3</v>
      </c>
      <c r="N31" s="20">
        <v>0.96</v>
      </c>
      <c r="O31" s="20">
        <v>4.17</v>
      </c>
      <c r="P31" s="20">
        <v>0.19</v>
      </c>
      <c r="Q31" s="20">
        <v>3.12</v>
      </c>
      <c r="R31" s="20">
        <v>0.09</v>
      </c>
      <c r="S31" s="20">
        <v>47.4</v>
      </c>
      <c r="T31" s="20">
        <v>2.0499999999999998</v>
      </c>
      <c r="U31" s="20">
        <v>0.03</v>
      </c>
      <c r="V31" s="20">
        <v>0.08</v>
      </c>
      <c r="W31" s="20">
        <v>1.34</v>
      </c>
      <c r="X31" s="20">
        <v>99</v>
      </c>
      <c r="Y31" s="20">
        <v>0.11</v>
      </c>
      <c r="Z31" s="20" t="s">
        <v>308</v>
      </c>
      <c r="AA31" s="20">
        <v>6.91</v>
      </c>
      <c r="AB31" s="20">
        <v>7.32</v>
      </c>
      <c r="AC31" s="20" t="s">
        <v>308</v>
      </c>
      <c r="AD31" s="20">
        <v>11.5</v>
      </c>
      <c r="AE31" s="20">
        <v>0.85</v>
      </c>
      <c r="AF31" s="20">
        <v>2.6</v>
      </c>
      <c r="AG31" s="20">
        <v>0.03</v>
      </c>
      <c r="AH31" s="20">
        <v>0.15</v>
      </c>
      <c r="AI31" s="20">
        <v>22.2</v>
      </c>
      <c r="AJ31" s="20">
        <v>1.22</v>
      </c>
      <c r="AK31" s="20">
        <v>26</v>
      </c>
      <c r="AL31" s="20">
        <v>94.1</v>
      </c>
      <c r="AM31" s="20" t="s">
        <v>308</v>
      </c>
      <c r="AN31" s="20">
        <v>370</v>
      </c>
      <c r="AO31" s="20" t="s">
        <v>308</v>
      </c>
      <c r="AP31" s="20">
        <v>1440</v>
      </c>
      <c r="AQ31" s="20">
        <v>88</v>
      </c>
      <c r="AR31" s="20">
        <v>24</v>
      </c>
      <c r="AS31" s="20">
        <v>293</v>
      </c>
      <c r="AT31" s="20">
        <v>463</v>
      </c>
      <c r="AU31" s="20">
        <v>74</v>
      </c>
      <c r="AV31" s="20">
        <v>5.0000000000000001E-3</v>
      </c>
      <c r="AW31" s="20" t="s">
        <v>308</v>
      </c>
      <c r="AX31" s="20">
        <v>6</v>
      </c>
      <c r="AY31" s="20" t="s">
        <v>308</v>
      </c>
      <c r="AZ31" s="20" t="s">
        <v>308</v>
      </c>
      <c r="BA31" s="20">
        <v>18.2</v>
      </c>
      <c r="BB31" s="20">
        <v>62.4</v>
      </c>
      <c r="BC31" s="20">
        <v>0.1</v>
      </c>
      <c r="BD31" s="20">
        <v>4.1100000000000003</v>
      </c>
      <c r="BE31" s="20">
        <v>2.13</v>
      </c>
      <c r="BF31" s="20">
        <v>1.73</v>
      </c>
      <c r="BG31" s="20">
        <v>18.7</v>
      </c>
      <c r="BH31" s="20">
        <v>4.5199999999999996</v>
      </c>
      <c r="BI31" s="20">
        <v>1</v>
      </c>
      <c r="BJ31" s="20">
        <v>2</v>
      </c>
      <c r="BK31" s="20">
        <v>0.83</v>
      </c>
      <c r="BL31" s="20" t="s">
        <v>308</v>
      </c>
      <c r="BM31" s="20">
        <v>6.4</v>
      </c>
      <c r="BN31" s="20">
        <v>0.28000000000000003</v>
      </c>
      <c r="BO31" s="20" t="s">
        <v>308</v>
      </c>
      <c r="BP31" s="20">
        <v>3</v>
      </c>
      <c r="BQ31" s="20">
        <v>14.5</v>
      </c>
      <c r="BR31" s="20" t="s">
        <v>308</v>
      </c>
      <c r="BS31" s="20">
        <v>2.92</v>
      </c>
      <c r="BT31" s="20">
        <v>17.3</v>
      </c>
      <c r="BU31" s="20" t="s">
        <v>308</v>
      </c>
      <c r="BV31" s="20">
        <v>3.7</v>
      </c>
      <c r="BW31" s="20" t="s">
        <v>308</v>
      </c>
      <c r="BX31" s="20" t="s">
        <v>308</v>
      </c>
      <c r="BY31" s="20">
        <v>0.7</v>
      </c>
      <c r="BZ31" s="20">
        <v>0.4</v>
      </c>
      <c r="CA31" s="20" t="s">
        <v>308</v>
      </c>
      <c r="CB31" s="20">
        <v>0.31</v>
      </c>
      <c r="CC31" s="20">
        <v>0.18</v>
      </c>
      <c r="CD31" s="20" t="s">
        <v>308</v>
      </c>
      <c r="CE31" s="20">
        <v>19.3</v>
      </c>
      <c r="CF31" s="20">
        <v>1.8</v>
      </c>
      <c r="CG31" s="20">
        <v>61.2</v>
      </c>
    </row>
    <row r="32" spans="1:85" x14ac:dyDescent="0.2">
      <c r="A32" s="15" t="s">
        <v>68</v>
      </c>
      <c r="B32" s="16">
        <v>513290.78</v>
      </c>
      <c r="C32" s="16">
        <v>5515698.8399999999</v>
      </c>
      <c r="D32" s="17">
        <v>343.67</v>
      </c>
      <c r="E32" s="18" t="s">
        <v>127</v>
      </c>
      <c r="F32" s="23">
        <v>65</v>
      </c>
      <c r="G32" s="23">
        <v>65.2</v>
      </c>
      <c r="H32" s="24" t="s">
        <v>321</v>
      </c>
      <c r="I32" s="20">
        <v>13.4</v>
      </c>
      <c r="J32" s="20">
        <v>0.01</v>
      </c>
      <c r="K32" s="20">
        <v>5.79</v>
      </c>
      <c r="L32" s="20" t="s">
        <v>308</v>
      </c>
      <c r="M32" s="20">
        <v>19</v>
      </c>
      <c r="N32" s="20">
        <v>0.92</v>
      </c>
      <c r="O32" s="20">
        <v>5.84</v>
      </c>
      <c r="P32" s="20">
        <v>0.19</v>
      </c>
      <c r="Q32" s="20">
        <v>3.49</v>
      </c>
      <c r="R32" s="20">
        <v>0.11</v>
      </c>
      <c r="S32" s="20">
        <v>47.3</v>
      </c>
      <c r="T32" s="20">
        <v>1.84</v>
      </c>
      <c r="U32" s="20">
        <v>0.01</v>
      </c>
      <c r="V32" s="20">
        <v>0.06</v>
      </c>
      <c r="W32" s="20">
        <v>2.65</v>
      </c>
      <c r="X32" s="20">
        <v>101</v>
      </c>
      <c r="Y32" s="20">
        <v>0.01</v>
      </c>
      <c r="Z32" s="20" t="s">
        <v>308</v>
      </c>
      <c r="AA32" s="20">
        <v>6.77</v>
      </c>
      <c r="AB32" s="20">
        <v>4.17</v>
      </c>
      <c r="AC32" s="20" t="s">
        <v>308</v>
      </c>
      <c r="AD32" s="20">
        <v>13.1</v>
      </c>
      <c r="AE32" s="20">
        <v>0.79</v>
      </c>
      <c r="AF32" s="20">
        <v>3.49</v>
      </c>
      <c r="AG32" s="20">
        <v>0.05</v>
      </c>
      <c r="AH32" s="20">
        <v>0.74</v>
      </c>
      <c r="AI32" s="20">
        <v>21.9</v>
      </c>
      <c r="AJ32" s="20">
        <v>1.06</v>
      </c>
      <c r="AK32" s="20" t="s">
        <v>308</v>
      </c>
      <c r="AL32" s="20">
        <v>199</v>
      </c>
      <c r="AM32" s="20" t="s">
        <v>308</v>
      </c>
      <c r="AN32" s="20">
        <v>71</v>
      </c>
      <c r="AO32" s="20">
        <v>20</v>
      </c>
      <c r="AP32" s="20">
        <v>1380</v>
      </c>
      <c r="AQ32" s="20">
        <v>52</v>
      </c>
      <c r="AR32" s="20">
        <v>17</v>
      </c>
      <c r="AS32" s="20">
        <v>129</v>
      </c>
      <c r="AT32" s="20">
        <v>356</v>
      </c>
      <c r="AU32" s="20">
        <v>112</v>
      </c>
      <c r="AV32" s="20">
        <v>3.0000000000000001E-3</v>
      </c>
      <c r="AW32" s="20" t="s">
        <v>308</v>
      </c>
      <c r="AX32" s="20">
        <v>9</v>
      </c>
      <c r="AY32" s="20" t="s">
        <v>308</v>
      </c>
      <c r="AZ32" s="20" t="s">
        <v>308</v>
      </c>
      <c r="BA32" s="20">
        <v>21.5</v>
      </c>
      <c r="BB32" s="20">
        <v>77.8</v>
      </c>
      <c r="BC32" s="20">
        <v>0.5</v>
      </c>
      <c r="BD32" s="20">
        <v>4.6100000000000003</v>
      </c>
      <c r="BE32" s="20">
        <v>2.46</v>
      </c>
      <c r="BF32" s="20">
        <v>1.42</v>
      </c>
      <c r="BG32" s="20">
        <v>20.3</v>
      </c>
      <c r="BH32" s="20">
        <v>5.15</v>
      </c>
      <c r="BI32" s="20">
        <v>1</v>
      </c>
      <c r="BJ32" s="20">
        <v>3</v>
      </c>
      <c r="BK32" s="20">
        <v>0.9</v>
      </c>
      <c r="BL32" s="20" t="s">
        <v>308</v>
      </c>
      <c r="BM32" s="20">
        <v>7.6</v>
      </c>
      <c r="BN32" s="20">
        <v>0.31</v>
      </c>
      <c r="BO32" s="20" t="s">
        <v>308</v>
      </c>
      <c r="BP32" s="20">
        <v>5</v>
      </c>
      <c r="BQ32" s="20">
        <v>16.399999999999999</v>
      </c>
      <c r="BR32" s="20" t="s">
        <v>308</v>
      </c>
      <c r="BS32" s="20">
        <v>3.19</v>
      </c>
      <c r="BT32" s="20">
        <v>13.7</v>
      </c>
      <c r="BU32" s="20" t="s">
        <v>308</v>
      </c>
      <c r="BV32" s="20">
        <v>4.0999999999999996</v>
      </c>
      <c r="BW32" s="20" t="s">
        <v>308</v>
      </c>
      <c r="BX32" s="20" t="s">
        <v>308</v>
      </c>
      <c r="BY32" s="20">
        <v>0.8</v>
      </c>
      <c r="BZ32" s="20">
        <v>0.7</v>
      </c>
      <c r="CA32" s="20" t="s">
        <v>308</v>
      </c>
      <c r="CB32" s="20">
        <v>0.36</v>
      </c>
      <c r="CC32" s="20">
        <v>0.2</v>
      </c>
      <c r="CD32" s="20" t="s">
        <v>308</v>
      </c>
      <c r="CE32" s="20">
        <v>22.4</v>
      </c>
      <c r="CF32" s="20">
        <v>2</v>
      </c>
      <c r="CG32" s="20">
        <v>83.1</v>
      </c>
    </row>
    <row r="33" spans="1:85" x14ac:dyDescent="0.2">
      <c r="A33" s="15" t="s">
        <v>72</v>
      </c>
      <c r="B33" s="16">
        <v>513304.39</v>
      </c>
      <c r="C33" s="16">
        <v>5515728.0300000003</v>
      </c>
      <c r="D33" s="17">
        <v>297.67</v>
      </c>
      <c r="E33" s="18" t="s">
        <v>127</v>
      </c>
      <c r="F33" s="23">
        <v>121.13</v>
      </c>
      <c r="G33" s="23">
        <v>121.38</v>
      </c>
      <c r="H33" s="24" t="s">
        <v>321</v>
      </c>
      <c r="I33" s="20">
        <v>12.5</v>
      </c>
      <c r="J33" s="20">
        <v>0.02</v>
      </c>
      <c r="K33" s="20">
        <v>7.35</v>
      </c>
      <c r="L33" s="20" t="s">
        <v>308</v>
      </c>
      <c r="M33" s="20">
        <v>20.9</v>
      </c>
      <c r="N33" s="20">
        <v>1.06</v>
      </c>
      <c r="O33" s="20">
        <v>2.88</v>
      </c>
      <c r="P33" s="20">
        <v>0.49</v>
      </c>
      <c r="Q33" s="20">
        <v>3.61</v>
      </c>
      <c r="R33" s="20">
        <v>0.09</v>
      </c>
      <c r="S33" s="20">
        <v>43.8</v>
      </c>
      <c r="T33" s="20">
        <v>1.76</v>
      </c>
      <c r="U33" s="20" t="s">
        <v>308</v>
      </c>
      <c r="V33" s="20">
        <v>7.0000000000000007E-2</v>
      </c>
      <c r="W33" s="20">
        <v>3.85</v>
      </c>
      <c r="X33" s="20">
        <v>98.4</v>
      </c>
      <c r="Y33" s="20">
        <v>0.7</v>
      </c>
      <c r="Z33" s="20" t="s">
        <v>308</v>
      </c>
      <c r="AA33" s="20">
        <v>6.38</v>
      </c>
      <c r="AB33" s="20">
        <v>5.24</v>
      </c>
      <c r="AC33" s="20" t="s">
        <v>308</v>
      </c>
      <c r="AD33" s="20">
        <v>14.8</v>
      </c>
      <c r="AE33" s="20">
        <v>0.88</v>
      </c>
      <c r="AF33" s="20">
        <v>1.74</v>
      </c>
      <c r="AG33" s="20">
        <v>0.04</v>
      </c>
      <c r="AH33" s="20">
        <v>0.69</v>
      </c>
      <c r="AI33" s="20">
        <v>20.2</v>
      </c>
      <c r="AJ33" s="20">
        <v>1.02</v>
      </c>
      <c r="AK33" s="20">
        <v>47</v>
      </c>
      <c r="AL33" s="20">
        <v>126</v>
      </c>
      <c r="AM33" s="20" t="s">
        <v>308</v>
      </c>
      <c r="AN33" s="20">
        <v>47</v>
      </c>
      <c r="AO33" s="20" t="s">
        <v>308</v>
      </c>
      <c r="AP33" s="20">
        <v>3740</v>
      </c>
      <c r="AQ33" s="20">
        <v>59</v>
      </c>
      <c r="AR33" s="20">
        <v>18</v>
      </c>
      <c r="AS33" s="20">
        <v>139</v>
      </c>
      <c r="AT33" s="20">
        <v>407</v>
      </c>
      <c r="AU33" s="20">
        <v>126</v>
      </c>
      <c r="AV33" s="20" t="s">
        <v>308</v>
      </c>
      <c r="AW33" s="20" t="s">
        <v>308</v>
      </c>
      <c r="AX33" s="20">
        <v>14</v>
      </c>
      <c r="AY33" s="20" t="s">
        <v>308</v>
      </c>
      <c r="AZ33" s="20" t="s">
        <v>308</v>
      </c>
      <c r="BA33" s="20">
        <v>14</v>
      </c>
      <c r="BB33" s="20">
        <v>66.599999999999994</v>
      </c>
      <c r="BC33" s="20">
        <v>7</v>
      </c>
      <c r="BD33" s="20">
        <v>3.85</v>
      </c>
      <c r="BE33" s="20">
        <v>1.96</v>
      </c>
      <c r="BF33" s="20">
        <v>1.74</v>
      </c>
      <c r="BG33" s="20">
        <v>19.399999999999999</v>
      </c>
      <c r="BH33" s="20">
        <v>4.3600000000000003</v>
      </c>
      <c r="BI33" s="20">
        <v>1</v>
      </c>
      <c r="BJ33" s="20">
        <v>2</v>
      </c>
      <c r="BK33" s="20">
        <v>0.76</v>
      </c>
      <c r="BL33" s="20" t="s">
        <v>308</v>
      </c>
      <c r="BM33" s="20">
        <v>4.8</v>
      </c>
      <c r="BN33" s="20">
        <v>0.27</v>
      </c>
      <c r="BO33" s="20" t="s">
        <v>308</v>
      </c>
      <c r="BP33" s="20">
        <v>3</v>
      </c>
      <c r="BQ33" s="20">
        <v>12</v>
      </c>
      <c r="BR33" s="20">
        <v>32</v>
      </c>
      <c r="BS33" s="20">
        <v>2.36</v>
      </c>
      <c r="BT33" s="20">
        <v>47.5</v>
      </c>
      <c r="BU33" s="20">
        <v>0.4</v>
      </c>
      <c r="BV33" s="20">
        <v>3.4</v>
      </c>
      <c r="BW33" s="20" t="s">
        <v>308</v>
      </c>
      <c r="BX33" s="20" t="s">
        <v>308</v>
      </c>
      <c r="BY33" s="20">
        <v>0.69</v>
      </c>
      <c r="BZ33" s="20">
        <v>0.4</v>
      </c>
      <c r="CA33" s="20" t="s">
        <v>308</v>
      </c>
      <c r="CB33" s="20">
        <v>0.28999999999999998</v>
      </c>
      <c r="CC33" s="20">
        <v>0.13</v>
      </c>
      <c r="CD33" s="20">
        <v>2</v>
      </c>
      <c r="CE33" s="20">
        <v>19.100000000000001</v>
      </c>
      <c r="CF33" s="20">
        <v>1.8</v>
      </c>
      <c r="CG33" s="20">
        <v>74.900000000000006</v>
      </c>
    </row>
    <row r="34" spans="1:85" x14ac:dyDescent="0.2">
      <c r="A34" s="15" t="s">
        <v>75</v>
      </c>
      <c r="B34" s="16">
        <v>513320.62</v>
      </c>
      <c r="C34" s="16">
        <v>5515762.8300000001</v>
      </c>
      <c r="D34" s="17">
        <v>242.84</v>
      </c>
      <c r="E34" s="18" t="s">
        <v>127</v>
      </c>
      <c r="F34" s="23">
        <v>187.6</v>
      </c>
      <c r="G34" s="23">
        <v>188.8</v>
      </c>
      <c r="H34" s="24" t="s">
        <v>321</v>
      </c>
      <c r="I34" s="20">
        <v>12.3</v>
      </c>
      <c r="J34" s="20">
        <v>0.01</v>
      </c>
      <c r="K34" s="20">
        <v>8.43</v>
      </c>
      <c r="L34" s="20" t="s">
        <v>308</v>
      </c>
      <c r="M34" s="20">
        <v>21.6</v>
      </c>
      <c r="N34" s="20">
        <v>1.25</v>
      </c>
      <c r="O34" s="20">
        <v>4.88</v>
      </c>
      <c r="P34" s="20">
        <v>0.2</v>
      </c>
      <c r="Q34" s="20">
        <v>2.71</v>
      </c>
      <c r="R34" s="20">
        <v>0.09</v>
      </c>
      <c r="S34" s="20">
        <v>45.7</v>
      </c>
      <c r="T34" s="20">
        <v>1.87</v>
      </c>
      <c r="U34" s="20">
        <v>0.01</v>
      </c>
      <c r="V34" s="20">
        <v>0.1</v>
      </c>
      <c r="W34" s="20">
        <v>1.28</v>
      </c>
      <c r="X34" s="20">
        <v>100</v>
      </c>
      <c r="Y34" s="20">
        <v>0.01</v>
      </c>
      <c r="Z34" s="20" t="s">
        <v>308</v>
      </c>
      <c r="AA34" s="20">
        <v>6.41</v>
      </c>
      <c r="AB34" s="20">
        <v>6.1</v>
      </c>
      <c r="AC34" s="20" t="s">
        <v>308</v>
      </c>
      <c r="AD34" s="20">
        <v>15</v>
      </c>
      <c r="AE34" s="20">
        <v>1.07</v>
      </c>
      <c r="AF34" s="20">
        <v>3</v>
      </c>
      <c r="AG34" s="20">
        <v>0.03</v>
      </c>
      <c r="AH34" s="20">
        <v>0.38</v>
      </c>
      <c r="AI34" s="20">
        <v>21.4</v>
      </c>
      <c r="AJ34" s="20">
        <v>1.1000000000000001</v>
      </c>
      <c r="AK34" s="20" t="s">
        <v>308</v>
      </c>
      <c r="AL34" s="20">
        <v>112</v>
      </c>
      <c r="AM34" s="20" t="s">
        <v>308</v>
      </c>
      <c r="AN34" s="20">
        <v>885</v>
      </c>
      <c r="AO34" s="20">
        <v>14</v>
      </c>
      <c r="AP34" s="20">
        <v>1500</v>
      </c>
      <c r="AQ34" s="20">
        <v>79</v>
      </c>
      <c r="AR34" s="20">
        <v>24</v>
      </c>
      <c r="AS34" s="20">
        <v>183</v>
      </c>
      <c r="AT34" s="20">
        <v>518</v>
      </c>
      <c r="AU34" s="20">
        <v>103</v>
      </c>
      <c r="AV34" s="20">
        <v>8.9999999999999993E-3</v>
      </c>
      <c r="AW34" s="20" t="s">
        <v>308</v>
      </c>
      <c r="AX34" s="20" t="s">
        <v>308</v>
      </c>
      <c r="AY34" s="20" t="s">
        <v>308</v>
      </c>
      <c r="AZ34" s="20" t="s">
        <v>308</v>
      </c>
      <c r="BA34" s="20">
        <v>20.100000000000001</v>
      </c>
      <c r="BB34" s="20">
        <v>59</v>
      </c>
      <c r="BC34" s="20">
        <v>2.2999999999999998</v>
      </c>
      <c r="BD34" s="20">
        <v>3.99</v>
      </c>
      <c r="BE34" s="20">
        <v>2.2599999999999998</v>
      </c>
      <c r="BF34" s="20">
        <v>1.78</v>
      </c>
      <c r="BG34" s="20">
        <v>19.7</v>
      </c>
      <c r="BH34" s="20">
        <v>4.74</v>
      </c>
      <c r="BI34" s="20">
        <v>1</v>
      </c>
      <c r="BJ34" s="20">
        <v>2</v>
      </c>
      <c r="BK34" s="20">
        <v>0.78</v>
      </c>
      <c r="BL34" s="20" t="s">
        <v>308</v>
      </c>
      <c r="BM34" s="20">
        <v>7.4</v>
      </c>
      <c r="BN34" s="20">
        <v>0.25</v>
      </c>
      <c r="BO34" s="20">
        <v>2</v>
      </c>
      <c r="BP34" s="20">
        <v>4</v>
      </c>
      <c r="BQ34" s="20">
        <v>15.5</v>
      </c>
      <c r="BR34" s="20" t="s">
        <v>308</v>
      </c>
      <c r="BS34" s="20">
        <v>3.01</v>
      </c>
      <c r="BT34" s="20">
        <v>42.8</v>
      </c>
      <c r="BU34" s="20">
        <v>0.2</v>
      </c>
      <c r="BV34" s="20">
        <v>4.0999999999999996</v>
      </c>
      <c r="BW34" s="20">
        <v>1</v>
      </c>
      <c r="BX34" s="20" t="s">
        <v>308</v>
      </c>
      <c r="BY34" s="20">
        <v>0.75</v>
      </c>
      <c r="BZ34" s="20">
        <v>0.5</v>
      </c>
      <c r="CA34" s="20" t="s">
        <v>308</v>
      </c>
      <c r="CB34" s="20">
        <v>0.31</v>
      </c>
      <c r="CC34" s="20">
        <v>0.16</v>
      </c>
      <c r="CD34" s="20" t="s">
        <v>308</v>
      </c>
      <c r="CE34" s="20">
        <v>19.3</v>
      </c>
      <c r="CF34" s="20">
        <v>1.8</v>
      </c>
      <c r="CG34" s="20">
        <v>68</v>
      </c>
    </row>
    <row r="35" spans="1:85" x14ac:dyDescent="0.2">
      <c r="A35" s="15" t="s">
        <v>95</v>
      </c>
      <c r="B35" s="16">
        <v>513291.63</v>
      </c>
      <c r="C35" s="16">
        <v>5515741.2999999998</v>
      </c>
      <c r="D35" s="17">
        <v>311.76</v>
      </c>
      <c r="E35" s="18" t="s">
        <v>131</v>
      </c>
      <c r="F35" s="23">
        <v>125.2</v>
      </c>
      <c r="G35" s="23">
        <v>128.69999999999999</v>
      </c>
      <c r="H35" s="24" t="s">
        <v>321</v>
      </c>
      <c r="I35" s="20">
        <v>12.7</v>
      </c>
      <c r="J35" s="20" t="s">
        <v>308</v>
      </c>
      <c r="K35" s="20">
        <v>7.37</v>
      </c>
      <c r="L35" s="20" t="s">
        <v>308</v>
      </c>
      <c r="M35" s="20">
        <v>18.8</v>
      </c>
      <c r="N35" s="20">
        <v>0.84</v>
      </c>
      <c r="O35" s="20">
        <v>4.25</v>
      </c>
      <c r="P35" s="20">
        <v>0.42</v>
      </c>
      <c r="Q35" s="20">
        <v>2.69</v>
      </c>
      <c r="R35" s="20">
        <v>0.09</v>
      </c>
      <c r="S35" s="20">
        <v>42.6</v>
      </c>
      <c r="T35" s="20">
        <v>1.67</v>
      </c>
      <c r="U35" s="20" t="s">
        <v>308</v>
      </c>
      <c r="V35" s="20">
        <v>0.06</v>
      </c>
      <c r="W35" s="20">
        <v>5.71</v>
      </c>
      <c r="X35" s="20">
        <v>97.2</v>
      </c>
      <c r="Y35" s="20">
        <v>1.25</v>
      </c>
      <c r="Z35" s="20">
        <v>0.06</v>
      </c>
      <c r="AA35" s="20">
        <v>6.51</v>
      </c>
      <c r="AB35" s="20">
        <v>5.45</v>
      </c>
      <c r="AC35" s="20" t="s">
        <v>308</v>
      </c>
      <c r="AD35" s="20">
        <v>13</v>
      </c>
      <c r="AE35" s="20">
        <v>0.68</v>
      </c>
      <c r="AF35" s="20">
        <v>2.57</v>
      </c>
      <c r="AG35" s="20">
        <v>0.04</v>
      </c>
      <c r="AH35" s="20">
        <v>0.84</v>
      </c>
      <c r="AI35" s="20">
        <v>19.8</v>
      </c>
      <c r="AJ35" s="20">
        <v>0.97</v>
      </c>
      <c r="AK35" s="20">
        <v>48</v>
      </c>
      <c r="AL35" s="20">
        <v>94.6</v>
      </c>
      <c r="AM35" s="20" t="s">
        <v>308</v>
      </c>
      <c r="AN35" s="20">
        <v>1170</v>
      </c>
      <c r="AO35" s="20">
        <v>16</v>
      </c>
      <c r="AP35" s="20">
        <v>3310</v>
      </c>
      <c r="AQ35" s="20">
        <v>58</v>
      </c>
      <c r="AR35" s="20">
        <v>18</v>
      </c>
      <c r="AS35" s="20">
        <v>64.5</v>
      </c>
      <c r="AT35" s="20">
        <v>363</v>
      </c>
      <c r="AU35" s="20">
        <v>1230</v>
      </c>
      <c r="AV35" s="20">
        <v>0.13400000000000001</v>
      </c>
      <c r="AW35" s="20">
        <v>8</v>
      </c>
      <c r="AX35" s="20">
        <v>15</v>
      </c>
      <c r="AY35" s="20">
        <v>9.1</v>
      </c>
      <c r="AZ35" s="20">
        <v>3.5</v>
      </c>
      <c r="BA35" s="20">
        <v>15.8</v>
      </c>
      <c r="BB35" s="20">
        <v>58.9</v>
      </c>
      <c r="BC35" s="20">
        <v>3.4</v>
      </c>
      <c r="BD35" s="20">
        <v>3.77</v>
      </c>
      <c r="BE35" s="20">
        <v>2.04</v>
      </c>
      <c r="BF35" s="20">
        <v>1.52</v>
      </c>
      <c r="BG35" s="20">
        <v>20.8</v>
      </c>
      <c r="BH35" s="20">
        <v>4</v>
      </c>
      <c r="BI35" s="20">
        <v>1</v>
      </c>
      <c r="BJ35" s="20">
        <v>2</v>
      </c>
      <c r="BK35" s="20">
        <v>0.75</v>
      </c>
      <c r="BL35" s="20" t="s">
        <v>308</v>
      </c>
      <c r="BM35" s="20">
        <v>5.8</v>
      </c>
      <c r="BN35" s="20">
        <v>0.22</v>
      </c>
      <c r="BO35" s="20" t="s">
        <v>308</v>
      </c>
      <c r="BP35" s="20">
        <v>4</v>
      </c>
      <c r="BQ35" s="20">
        <v>11.9</v>
      </c>
      <c r="BR35" s="20">
        <v>1870</v>
      </c>
      <c r="BS35" s="20">
        <v>2.44</v>
      </c>
      <c r="BT35" s="20">
        <v>26.8</v>
      </c>
      <c r="BU35" s="20" t="s">
        <v>308</v>
      </c>
      <c r="BV35" s="20">
        <v>3.5</v>
      </c>
      <c r="BW35" s="20">
        <v>6</v>
      </c>
      <c r="BX35" s="20" t="s">
        <v>308</v>
      </c>
      <c r="BY35" s="20">
        <v>0.65</v>
      </c>
      <c r="BZ35" s="20">
        <v>0.5</v>
      </c>
      <c r="CA35" s="20" t="s">
        <v>308</v>
      </c>
      <c r="CB35" s="20">
        <v>0.28000000000000003</v>
      </c>
      <c r="CC35" s="20">
        <v>0.16</v>
      </c>
      <c r="CD35" s="20">
        <v>6</v>
      </c>
      <c r="CE35" s="20">
        <v>17.899999999999999</v>
      </c>
      <c r="CF35" s="20">
        <v>1.7</v>
      </c>
      <c r="CG35" s="20">
        <v>74.3</v>
      </c>
    </row>
    <row r="36" spans="1:85" x14ac:dyDescent="0.2">
      <c r="A36" s="15" t="s">
        <v>231</v>
      </c>
      <c r="B36" s="16">
        <v>510066</v>
      </c>
      <c r="C36" s="16">
        <v>5514775.54</v>
      </c>
      <c r="D36" s="17">
        <v>375.56888229999998</v>
      </c>
      <c r="E36" s="18" t="s">
        <v>239</v>
      </c>
      <c r="F36" s="23">
        <v>24.5</v>
      </c>
      <c r="G36" s="23">
        <v>25</v>
      </c>
      <c r="H36" s="24" t="s">
        <v>321</v>
      </c>
      <c r="I36" s="20">
        <v>11.9</v>
      </c>
      <c r="J36" s="20">
        <v>0.01</v>
      </c>
      <c r="K36" s="20">
        <v>5.89</v>
      </c>
      <c r="L36" s="20" t="s">
        <v>308</v>
      </c>
      <c r="M36" s="20">
        <v>19.600000000000001</v>
      </c>
      <c r="N36" s="20">
        <v>1.18</v>
      </c>
      <c r="O36" s="20">
        <v>3.1</v>
      </c>
      <c r="P36" s="20">
        <v>0.27</v>
      </c>
      <c r="Q36" s="20">
        <v>4.45</v>
      </c>
      <c r="R36" s="20">
        <v>0.16</v>
      </c>
      <c r="S36" s="20">
        <v>47.8</v>
      </c>
      <c r="T36" s="20">
        <v>2.11</v>
      </c>
      <c r="U36" s="20">
        <v>0.02</v>
      </c>
      <c r="V36" s="20">
        <v>0.02</v>
      </c>
      <c r="W36" s="20">
        <v>3.38</v>
      </c>
      <c r="X36" s="20">
        <v>99.9</v>
      </c>
      <c r="Y36" s="20">
        <v>0.73</v>
      </c>
      <c r="Z36" s="20" t="s">
        <v>308</v>
      </c>
      <c r="AA36" s="20">
        <v>6.01</v>
      </c>
      <c r="AB36" s="20">
        <v>4.09</v>
      </c>
      <c r="AC36" s="20" t="s">
        <v>308</v>
      </c>
      <c r="AD36" s="20">
        <v>12.8</v>
      </c>
      <c r="AE36" s="20">
        <v>0.96</v>
      </c>
      <c r="AF36" s="20">
        <v>1.81</v>
      </c>
      <c r="AG36" s="20">
        <v>7.0000000000000007E-2</v>
      </c>
      <c r="AH36" s="20">
        <v>0.13</v>
      </c>
      <c r="AI36" s="20">
        <v>20.8</v>
      </c>
      <c r="AJ36" s="20">
        <v>1.19</v>
      </c>
      <c r="AK36" s="20">
        <v>50</v>
      </c>
      <c r="AL36" s="20">
        <v>121</v>
      </c>
      <c r="AM36" s="20">
        <v>19</v>
      </c>
      <c r="AN36" s="20">
        <v>214</v>
      </c>
      <c r="AO36" s="20" t="s">
        <v>308</v>
      </c>
      <c r="AP36" s="20">
        <v>1940</v>
      </c>
      <c r="AQ36" s="20" t="s">
        <v>308</v>
      </c>
      <c r="AR36" s="20">
        <v>11</v>
      </c>
      <c r="AS36" s="20">
        <v>174</v>
      </c>
      <c r="AT36" s="20">
        <v>88</v>
      </c>
      <c r="AU36" s="20">
        <v>70</v>
      </c>
      <c r="AV36" s="20">
        <v>4.0000000000000001E-3</v>
      </c>
      <c r="AW36" s="20" t="s">
        <v>308</v>
      </c>
      <c r="AX36" s="20">
        <v>7</v>
      </c>
      <c r="AY36" s="20">
        <v>0.4</v>
      </c>
      <c r="AZ36" s="20" t="s">
        <v>308</v>
      </c>
      <c r="BA36" s="20">
        <v>32.4</v>
      </c>
      <c r="BB36" s="20">
        <v>48.7</v>
      </c>
      <c r="BC36" s="20">
        <v>7.7</v>
      </c>
      <c r="BD36" s="20">
        <v>6.63</v>
      </c>
      <c r="BE36" s="20">
        <v>3.47</v>
      </c>
      <c r="BF36" s="20">
        <v>2.31</v>
      </c>
      <c r="BG36" s="20">
        <v>20.9</v>
      </c>
      <c r="BH36" s="20">
        <v>7.47</v>
      </c>
      <c r="BI36" s="20">
        <v>2</v>
      </c>
      <c r="BJ36" s="20">
        <v>4</v>
      </c>
      <c r="BK36" s="20">
        <v>1.1599999999999999</v>
      </c>
      <c r="BL36" s="20" t="s">
        <v>308</v>
      </c>
      <c r="BM36" s="20">
        <v>12.3</v>
      </c>
      <c r="BN36" s="20">
        <v>0.43</v>
      </c>
      <c r="BO36" s="20" t="s">
        <v>308</v>
      </c>
      <c r="BP36" s="20">
        <v>7</v>
      </c>
      <c r="BQ36" s="20">
        <v>24.7</v>
      </c>
      <c r="BR36" s="20" t="s">
        <v>308</v>
      </c>
      <c r="BS36" s="20">
        <v>4.78</v>
      </c>
      <c r="BT36" s="20">
        <v>66.7</v>
      </c>
      <c r="BU36" s="20">
        <v>1.2</v>
      </c>
      <c r="BV36" s="20">
        <v>6.7</v>
      </c>
      <c r="BW36" s="20">
        <v>2</v>
      </c>
      <c r="BX36" s="20" t="s">
        <v>308</v>
      </c>
      <c r="BY36" s="20">
        <v>1.08</v>
      </c>
      <c r="BZ36" s="20">
        <v>1.1000000000000001</v>
      </c>
      <c r="CA36" s="20" t="s">
        <v>308</v>
      </c>
      <c r="CB36" s="20">
        <v>0.44</v>
      </c>
      <c r="CC36" s="20">
        <v>0.41</v>
      </c>
      <c r="CD36" s="20">
        <v>1</v>
      </c>
      <c r="CE36" s="20">
        <v>31.8</v>
      </c>
      <c r="CF36" s="20">
        <v>3.1</v>
      </c>
      <c r="CG36" s="20">
        <v>142</v>
      </c>
    </row>
    <row r="37" spans="1:85" x14ac:dyDescent="0.2">
      <c r="A37" s="15" t="s">
        <v>232</v>
      </c>
      <c r="B37" s="16">
        <v>510066</v>
      </c>
      <c r="C37" s="16">
        <v>5514774.4800000004</v>
      </c>
      <c r="D37" s="17">
        <v>373.30311280000001</v>
      </c>
      <c r="E37" s="18" t="s">
        <v>239</v>
      </c>
      <c r="F37" s="23">
        <v>27</v>
      </c>
      <c r="G37" s="23">
        <v>27.5</v>
      </c>
      <c r="H37" s="24" t="s">
        <v>321</v>
      </c>
      <c r="I37" s="20">
        <v>11.5</v>
      </c>
      <c r="J37" s="20">
        <v>0.01</v>
      </c>
      <c r="K37" s="20">
        <v>4.38</v>
      </c>
      <c r="L37" s="20" t="s">
        <v>308</v>
      </c>
      <c r="M37" s="20">
        <v>21.3</v>
      </c>
      <c r="N37" s="20">
        <v>1.83</v>
      </c>
      <c r="O37" s="20">
        <v>3.06</v>
      </c>
      <c r="P37" s="20">
        <v>0.28000000000000003</v>
      </c>
      <c r="Q37" s="20">
        <v>3.24</v>
      </c>
      <c r="R37" s="20">
        <v>0.17</v>
      </c>
      <c r="S37" s="20">
        <v>46.6</v>
      </c>
      <c r="T37" s="20">
        <v>1.39</v>
      </c>
      <c r="U37" s="20" t="s">
        <v>308</v>
      </c>
      <c r="V37" s="20" t="s">
        <v>308</v>
      </c>
      <c r="W37" s="20">
        <v>4.83</v>
      </c>
      <c r="X37" s="20">
        <v>98.6</v>
      </c>
      <c r="Y37" s="20">
        <v>0.8</v>
      </c>
      <c r="Z37" s="20" t="s">
        <v>308</v>
      </c>
      <c r="AA37" s="20">
        <v>5.88</v>
      </c>
      <c r="AB37" s="20">
        <v>3.12</v>
      </c>
      <c r="AC37" s="20" t="s">
        <v>308</v>
      </c>
      <c r="AD37" s="20">
        <v>14.2</v>
      </c>
      <c r="AE37" s="20">
        <v>1.49</v>
      </c>
      <c r="AF37" s="20">
        <v>1.78</v>
      </c>
      <c r="AG37" s="20">
        <v>7.0000000000000007E-2</v>
      </c>
      <c r="AH37" s="20">
        <v>0.4</v>
      </c>
      <c r="AI37" s="20">
        <v>20.399999999999999</v>
      </c>
      <c r="AJ37" s="20">
        <v>0.82</v>
      </c>
      <c r="AK37" s="20">
        <v>59</v>
      </c>
      <c r="AL37" s="20">
        <v>141</v>
      </c>
      <c r="AM37" s="20">
        <v>13</v>
      </c>
      <c r="AN37" s="20">
        <v>2150</v>
      </c>
      <c r="AO37" s="20" t="s">
        <v>308</v>
      </c>
      <c r="AP37" s="20">
        <v>2050</v>
      </c>
      <c r="AQ37" s="20" t="s">
        <v>308</v>
      </c>
      <c r="AR37" s="20">
        <v>8</v>
      </c>
      <c r="AS37" s="20">
        <v>105</v>
      </c>
      <c r="AT37" s="20">
        <v>52</v>
      </c>
      <c r="AU37" s="20">
        <v>186</v>
      </c>
      <c r="AV37" s="20">
        <v>0.219</v>
      </c>
      <c r="AW37" s="20">
        <v>2</v>
      </c>
      <c r="AX37" s="20">
        <v>21</v>
      </c>
      <c r="AY37" s="20">
        <v>0.3</v>
      </c>
      <c r="AZ37" s="20">
        <v>0.4</v>
      </c>
      <c r="BA37" s="20">
        <v>30.5</v>
      </c>
      <c r="BB37" s="20">
        <v>41.5</v>
      </c>
      <c r="BC37" s="20">
        <v>13.6</v>
      </c>
      <c r="BD37" s="20">
        <v>5.48</v>
      </c>
      <c r="BE37" s="20">
        <v>2.95</v>
      </c>
      <c r="BF37" s="20">
        <v>2.08</v>
      </c>
      <c r="BG37" s="20">
        <v>20.399999999999999</v>
      </c>
      <c r="BH37" s="20">
        <v>6.17</v>
      </c>
      <c r="BI37" s="20">
        <v>2</v>
      </c>
      <c r="BJ37" s="20">
        <v>4</v>
      </c>
      <c r="BK37" s="20">
        <v>0.97</v>
      </c>
      <c r="BL37" s="20" t="s">
        <v>308</v>
      </c>
      <c r="BM37" s="20">
        <v>13</v>
      </c>
      <c r="BN37" s="20">
        <v>0.36</v>
      </c>
      <c r="BO37" s="20">
        <v>62</v>
      </c>
      <c r="BP37" s="20">
        <v>5</v>
      </c>
      <c r="BQ37" s="20">
        <v>21.3</v>
      </c>
      <c r="BR37" s="20" t="s">
        <v>308</v>
      </c>
      <c r="BS37" s="20">
        <v>4.3</v>
      </c>
      <c r="BT37" s="20">
        <v>123</v>
      </c>
      <c r="BU37" s="20">
        <v>1.4</v>
      </c>
      <c r="BV37" s="20">
        <v>5.5</v>
      </c>
      <c r="BW37" s="20">
        <v>4</v>
      </c>
      <c r="BX37" s="20" t="s">
        <v>308</v>
      </c>
      <c r="BY37" s="20">
        <v>0.89</v>
      </c>
      <c r="BZ37" s="20">
        <v>1</v>
      </c>
      <c r="CA37" s="20" t="s">
        <v>308</v>
      </c>
      <c r="CB37" s="20">
        <v>0.39</v>
      </c>
      <c r="CC37" s="20">
        <v>3.44</v>
      </c>
      <c r="CD37" s="20">
        <v>34</v>
      </c>
      <c r="CE37" s="20">
        <v>26.4</v>
      </c>
      <c r="CF37" s="20">
        <v>2.7</v>
      </c>
      <c r="CG37" s="20">
        <v>137</v>
      </c>
    </row>
    <row r="38" spans="1:85" x14ac:dyDescent="0.2">
      <c r="A38" s="15" t="s">
        <v>233</v>
      </c>
      <c r="B38" s="16">
        <v>510066</v>
      </c>
      <c r="C38" s="16">
        <v>5514770.0499999998</v>
      </c>
      <c r="D38" s="17">
        <v>363.78688099999999</v>
      </c>
      <c r="E38" s="18" t="s">
        <v>239</v>
      </c>
      <c r="F38" s="23">
        <v>37.5</v>
      </c>
      <c r="G38" s="23">
        <v>38</v>
      </c>
      <c r="H38" s="24" t="s">
        <v>321</v>
      </c>
      <c r="I38" s="20">
        <v>6.9</v>
      </c>
      <c r="J38" s="20" t="s">
        <v>308</v>
      </c>
      <c r="K38" s="20">
        <v>11.1</v>
      </c>
      <c r="L38" s="20" t="s">
        <v>308</v>
      </c>
      <c r="M38" s="20">
        <v>24.5</v>
      </c>
      <c r="N38" s="20">
        <v>0.39</v>
      </c>
      <c r="O38" s="20">
        <v>8.99</v>
      </c>
      <c r="P38" s="20">
        <v>0.23</v>
      </c>
      <c r="Q38" s="20">
        <v>1.59</v>
      </c>
      <c r="R38" s="20">
        <v>0.06</v>
      </c>
      <c r="S38" s="20">
        <v>42.9</v>
      </c>
      <c r="T38" s="20">
        <v>2.2599999999999998</v>
      </c>
      <c r="U38" s="20">
        <v>0.01</v>
      </c>
      <c r="V38" s="20">
        <v>0.18</v>
      </c>
      <c r="W38" s="20">
        <v>0.67</v>
      </c>
      <c r="X38" s="20">
        <v>99.8</v>
      </c>
      <c r="Y38" s="20">
        <v>0.19</v>
      </c>
      <c r="Z38" s="20" t="s">
        <v>308</v>
      </c>
      <c r="AA38" s="20">
        <v>3.55</v>
      </c>
      <c r="AB38" s="20">
        <v>7.61</v>
      </c>
      <c r="AC38" s="20" t="s">
        <v>308</v>
      </c>
      <c r="AD38" s="20">
        <v>15.9</v>
      </c>
      <c r="AE38" s="20">
        <v>0.34</v>
      </c>
      <c r="AF38" s="20">
        <v>5.0999999999999996</v>
      </c>
      <c r="AG38" s="20">
        <v>0.02</v>
      </c>
      <c r="AH38" s="20">
        <v>0.17</v>
      </c>
      <c r="AI38" s="20">
        <v>19</v>
      </c>
      <c r="AJ38" s="20">
        <v>1.3</v>
      </c>
      <c r="AK38" s="20">
        <v>63</v>
      </c>
      <c r="AL38" s="20">
        <v>48.7</v>
      </c>
      <c r="AM38" s="20">
        <v>20</v>
      </c>
      <c r="AN38" s="20">
        <v>1640</v>
      </c>
      <c r="AO38" s="20">
        <v>11</v>
      </c>
      <c r="AP38" s="20">
        <v>1690</v>
      </c>
      <c r="AQ38" s="20">
        <v>180</v>
      </c>
      <c r="AR38" s="20">
        <v>42</v>
      </c>
      <c r="AS38" s="20">
        <v>148</v>
      </c>
      <c r="AT38" s="20">
        <v>943</v>
      </c>
      <c r="AU38" s="20">
        <v>125</v>
      </c>
      <c r="AV38" s="20">
        <v>1.4E-2</v>
      </c>
      <c r="AW38" s="20" t="s">
        <v>308</v>
      </c>
      <c r="AX38" s="20" t="s">
        <v>308</v>
      </c>
      <c r="AY38" s="20">
        <v>0.2</v>
      </c>
      <c r="AZ38" s="20" t="s">
        <v>308</v>
      </c>
      <c r="BA38" s="20">
        <v>10.7</v>
      </c>
      <c r="BB38" s="20">
        <v>97.1</v>
      </c>
      <c r="BC38" s="20">
        <v>0.6</v>
      </c>
      <c r="BD38" s="20">
        <v>2.96</v>
      </c>
      <c r="BE38" s="20">
        <v>1.55</v>
      </c>
      <c r="BF38" s="20">
        <v>0.87</v>
      </c>
      <c r="BG38" s="20">
        <v>14.3</v>
      </c>
      <c r="BH38" s="20">
        <v>3.08</v>
      </c>
      <c r="BI38" s="20">
        <v>2</v>
      </c>
      <c r="BJ38" s="20">
        <v>1</v>
      </c>
      <c r="BK38" s="20">
        <v>0.52</v>
      </c>
      <c r="BL38" s="20" t="s">
        <v>308</v>
      </c>
      <c r="BM38" s="20">
        <v>4.2</v>
      </c>
      <c r="BN38" s="20">
        <v>0.18</v>
      </c>
      <c r="BO38" s="20" t="s">
        <v>308</v>
      </c>
      <c r="BP38" s="20" t="s">
        <v>308</v>
      </c>
      <c r="BQ38" s="20">
        <v>8.3000000000000007</v>
      </c>
      <c r="BR38" s="20" t="s">
        <v>308</v>
      </c>
      <c r="BS38" s="20">
        <v>1.6</v>
      </c>
      <c r="BT38" s="20">
        <v>9.1</v>
      </c>
      <c r="BU38" s="20">
        <v>1.3</v>
      </c>
      <c r="BV38" s="20">
        <v>2.5</v>
      </c>
      <c r="BW38" s="20">
        <v>2</v>
      </c>
      <c r="BX38" s="20" t="s">
        <v>308</v>
      </c>
      <c r="BY38" s="20">
        <v>0.46</v>
      </c>
      <c r="BZ38" s="20">
        <v>0.2</v>
      </c>
      <c r="CA38" s="20" t="s">
        <v>308</v>
      </c>
      <c r="CB38" s="20">
        <v>0.2</v>
      </c>
      <c r="CC38" s="20">
        <v>0.28000000000000003</v>
      </c>
      <c r="CD38" s="20">
        <v>2</v>
      </c>
      <c r="CE38" s="20">
        <v>14</v>
      </c>
      <c r="CF38" s="20">
        <v>1.3</v>
      </c>
      <c r="CG38" s="20">
        <v>45.2</v>
      </c>
    </row>
    <row r="39" spans="1:85" x14ac:dyDescent="0.2">
      <c r="A39" s="15" t="s">
        <v>97</v>
      </c>
      <c r="B39" s="16">
        <v>513301.4</v>
      </c>
      <c r="C39" s="16">
        <v>5515729.6699999999</v>
      </c>
      <c r="D39" s="17">
        <v>285.45999999999998</v>
      </c>
      <c r="E39" s="18" t="s">
        <v>131</v>
      </c>
      <c r="F39" s="23">
        <v>128.6</v>
      </c>
      <c r="G39" s="23">
        <v>129</v>
      </c>
      <c r="H39" s="24" t="s">
        <v>321</v>
      </c>
      <c r="I39" s="20">
        <v>12.8</v>
      </c>
      <c r="J39" s="20" t="s">
        <v>308</v>
      </c>
      <c r="K39" s="20">
        <v>5.98</v>
      </c>
      <c r="L39" s="20" t="s">
        <v>308</v>
      </c>
      <c r="M39" s="20">
        <v>18.3</v>
      </c>
      <c r="N39" s="20">
        <v>1.38</v>
      </c>
      <c r="O39" s="20">
        <v>4.62</v>
      </c>
      <c r="P39" s="20">
        <v>0.37</v>
      </c>
      <c r="Q39" s="20">
        <v>3.09</v>
      </c>
      <c r="R39" s="20">
        <v>0.11</v>
      </c>
      <c r="S39" s="20">
        <v>44.7</v>
      </c>
      <c r="T39" s="20">
        <v>1.58</v>
      </c>
      <c r="U39" s="20" t="s">
        <v>308</v>
      </c>
      <c r="V39" s="20">
        <v>0.06</v>
      </c>
      <c r="W39" s="20">
        <v>4.63</v>
      </c>
      <c r="X39" s="20">
        <v>97.6</v>
      </c>
      <c r="Y39" s="20">
        <v>0.94</v>
      </c>
      <c r="Z39" s="20">
        <v>0.01</v>
      </c>
      <c r="AA39" s="20">
        <v>6.63</v>
      </c>
      <c r="AB39" s="20">
        <v>4.45</v>
      </c>
      <c r="AC39" s="20" t="s">
        <v>308</v>
      </c>
      <c r="AD39" s="20">
        <v>13.2</v>
      </c>
      <c r="AE39" s="20">
        <v>1.19</v>
      </c>
      <c r="AF39" s="20">
        <v>2.79</v>
      </c>
      <c r="AG39" s="20">
        <v>0.05</v>
      </c>
      <c r="AH39" s="20">
        <v>0.68</v>
      </c>
      <c r="AI39" s="20">
        <v>21.5</v>
      </c>
      <c r="AJ39" s="20">
        <v>0.95</v>
      </c>
      <c r="AK39" s="20" t="s">
        <v>308</v>
      </c>
      <c r="AL39" s="20">
        <v>78.599999999999994</v>
      </c>
      <c r="AM39" s="20" t="s">
        <v>308</v>
      </c>
      <c r="AN39" s="20">
        <v>174</v>
      </c>
      <c r="AO39" s="20">
        <v>13</v>
      </c>
      <c r="AP39" s="20">
        <v>2910</v>
      </c>
      <c r="AQ39" s="20">
        <v>75</v>
      </c>
      <c r="AR39" s="20">
        <v>18</v>
      </c>
      <c r="AS39" s="20">
        <v>64.900000000000006</v>
      </c>
      <c r="AT39" s="20">
        <v>335</v>
      </c>
      <c r="AU39" s="20">
        <v>316</v>
      </c>
      <c r="AV39" s="20" t="s">
        <v>308</v>
      </c>
      <c r="AW39" s="20" t="s">
        <v>308</v>
      </c>
      <c r="AX39" s="20">
        <v>15</v>
      </c>
      <c r="AY39" s="20">
        <v>0.1</v>
      </c>
      <c r="AZ39" s="20">
        <v>0.6</v>
      </c>
      <c r="BA39" s="20">
        <v>17.2</v>
      </c>
      <c r="BB39" s="20">
        <v>63.2</v>
      </c>
      <c r="BC39" s="20">
        <v>7</v>
      </c>
      <c r="BD39" s="20">
        <v>4.58</v>
      </c>
      <c r="BE39" s="20">
        <v>2.2599999999999998</v>
      </c>
      <c r="BF39" s="20">
        <v>1.34</v>
      </c>
      <c r="BG39" s="20">
        <v>20</v>
      </c>
      <c r="BH39" s="20">
        <v>4.82</v>
      </c>
      <c r="BI39" s="20">
        <v>1</v>
      </c>
      <c r="BJ39" s="20">
        <v>3</v>
      </c>
      <c r="BK39" s="20">
        <v>0.9</v>
      </c>
      <c r="BL39" s="20" t="s">
        <v>308</v>
      </c>
      <c r="BM39" s="20">
        <v>6.5</v>
      </c>
      <c r="BN39" s="20">
        <v>0.28000000000000003</v>
      </c>
      <c r="BO39" s="20" t="s">
        <v>308</v>
      </c>
      <c r="BP39" s="20">
        <v>4</v>
      </c>
      <c r="BQ39" s="20">
        <v>13.7</v>
      </c>
      <c r="BR39" s="20">
        <v>65</v>
      </c>
      <c r="BS39" s="20">
        <v>2.72</v>
      </c>
      <c r="BT39" s="20">
        <v>80.599999999999994</v>
      </c>
      <c r="BU39" s="20">
        <v>0.5</v>
      </c>
      <c r="BV39" s="20">
        <v>3.9</v>
      </c>
      <c r="BW39" s="20">
        <v>1</v>
      </c>
      <c r="BX39" s="20" t="s">
        <v>308</v>
      </c>
      <c r="BY39" s="20">
        <v>0.76</v>
      </c>
      <c r="BZ39" s="20">
        <v>0.6</v>
      </c>
      <c r="CA39" s="20" t="s">
        <v>308</v>
      </c>
      <c r="CB39" s="20">
        <v>0.33</v>
      </c>
      <c r="CC39" s="20">
        <v>0.18</v>
      </c>
      <c r="CD39" s="20">
        <v>2</v>
      </c>
      <c r="CE39" s="20">
        <v>21</v>
      </c>
      <c r="CF39" s="20">
        <v>2.1</v>
      </c>
      <c r="CG39" s="20">
        <v>85.1</v>
      </c>
    </row>
    <row r="40" spans="1:85" x14ac:dyDescent="0.2">
      <c r="A40" s="15" t="s">
        <v>81</v>
      </c>
      <c r="B40" s="16">
        <v>513275</v>
      </c>
      <c r="C40" s="16">
        <v>5515746.7000000002</v>
      </c>
      <c r="D40" s="17">
        <v>284.55</v>
      </c>
      <c r="E40" s="18" t="s">
        <v>128</v>
      </c>
      <c r="F40" s="23">
        <v>138.9</v>
      </c>
      <c r="G40" s="23">
        <v>139.1</v>
      </c>
      <c r="H40" s="18" t="s">
        <v>306</v>
      </c>
      <c r="I40" s="20">
        <v>13.2</v>
      </c>
      <c r="J40" s="20">
        <v>0.01</v>
      </c>
      <c r="K40" s="20">
        <v>6.26</v>
      </c>
      <c r="L40" s="20" t="s">
        <v>308</v>
      </c>
      <c r="M40" s="20">
        <v>17.2</v>
      </c>
      <c r="N40" s="20">
        <v>0.6</v>
      </c>
      <c r="O40" s="20">
        <v>3.93</v>
      </c>
      <c r="P40" s="20">
        <v>0.4</v>
      </c>
      <c r="Q40" s="20">
        <v>4.41</v>
      </c>
      <c r="R40" s="20">
        <v>0.18</v>
      </c>
      <c r="S40" s="20">
        <v>50.5</v>
      </c>
      <c r="T40" s="20">
        <v>1.67</v>
      </c>
      <c r="U40" s="20">
        <v>0.01</v>
      </c>
      <c r="V40" s="20">
        <v>0.03</v>
      </c>
      <c r="W40" s="20">
        <v>2.0699999999999998</v>
      </c>
      <c r="X40" s="20">
        <v>100</v>
      </c>
      <c r="Y40" s="20">
        <v>0.18</v>
      </c>
      <c r="Z40" s="20" t="s">
        <v>308</v>
      </c>
      <c r="AA40" s="20">
        <v>6.86</v>
      </c>
      <c r="AB40" s="20">
        <v>4.51</v>
      </c>
      <c r="AC40" s="20" t="s">
        <v>308</v>
      </c>
      <c r="AD40" s="20">
        <v>12</v>
      </c>
      <c r="AE40" s="20">
        <v>0.51</v>
      </c>
      <c r="AF40" s="20">
        <v>2.4300000000000002</v>
      </c>
      <c r="AG40" s="20">
        <v>0.08</v>
      </c>
      <c r="AH40" s="20">
        <v>0.04</v>
      </c>
      <c r="AI40" s="20">
        <v>23.5</v>
      </c>
      <c r="AJ40" s="20">
        <v>0.99</v>
      </c>
      <c r="AK40" s="20" t="s">
        <v>308</v>
      </c>
      <c r="AL40" s="20">
        <v>71.599999999999994</v>
      </c>
      <c r="AM40" s="20" t="s">
        <v>308</v>
      </c>
      <c r="AN40" s="20">
        <v>24</v>
      </c>
      <c r="AO40" s="20" t="s">
        <v>308</v>
      </c>
      <c r="AP40" s="20">
        <v>3210</v>
      </c>
      <c r="AQ40" s="20">
        <v>5</v>
      </c>
      <c r="AR40" s="20">
        <v>11</v>
      </c>
      <c r="AS40" s="20">
        <v>189</v>
      </c>
      <c r="AT40" s="20">
        <v>145</v>
      </c>
      <c r="AU40" s="20">
        <v>153</v>
      </c>
      <c r="AV40" s="20" t="s">
        <v>308</v>
      </c>
      <c r="AW40" s="20" t="s">
        <v>308</v>
      </c>
      <c r="AX40" s="20">
        <v>14</v>
      </c>
      <c r="AY40" s="20" t="s">
        <v>308</v>
      </c>
      <c r="AZ40" s="20" t="s">
        <v>308</v>
      </c>
      <c r="BA40" s="20">
        <v>34.700000000000003</v>
      </c>
      <c r="BB40" s="20">
        <v>48.4</v>
      </c>
      <c r="BC40" s="20">
        <v>1</v>
      </c>
      <c r="BD40" s="20">
        <v>6.73</v>
      </c>
      <c r="BE40" s="20">
        <v>3.63</v>
      </c>
      <c r="BF40" s="20">
        <v>1.91</v>
      </c>
      <c r="BG40" s="20">
        <v>21.6</v>
      </c>
      <c r="BH40" s="20">
        <v>7.22</v>
      </c>
      <c r="BI40" s="20">
        <v>1</v>
      </c>
      <c r="BJ40" s="20">
        <v>5</v>
      </c>
      <c r="BK40" s="20">
        <v>1.36</v>
      </c>
      <c r="BL40" s="20" t="s">
        <v>308</v>
      </c>
      <c r="BM40" s="20">
        <v>13.1</v>
      </c>
      <c r="BN40" s="20">
        <v>0.44</v>
      </c>
      <c r="BO40" s="20">
        <v>3</v>
      </c>
      <c r="BP40" s="20">
        <v>8</v>
      </c>
      <c r="BQ40" s="20">
        <v>24.7</v>
      </c>
      <c r="BR40" s="20" t="s">
        <v>308</v>
      </c>
      <c r="BS40" s="20">
        <v>5.15</v>
      </c>
      <c r="BT40" s="20">
        <v>17.600000000000001</v>
      </c>
      <c r="BU40" s="20">
        <v>0.5</v>
      </c>
      <c r="BV40" s="20">
        <v>6.4</v>
      </c>
      <c r="BW40" s="20">
        <v>1</v>
      </c>
      <c r="BX40" s="20" t="s">
        <v>308</v>
      </c>
      <c r="BY40" s="20">
        <v>1.1299999999999999</v>
      </c>
      <c r="BZ40" s="20">
        <v>1.3</v>
      </c>
      <c r="CA40" s="20">
        <v>0.5</v>
      </c>
      <c r="CB40" s="20">
        <v>0.53</v>
      </c>
      <c r="CC40" s="20">
        <v>0.3</v>
      </c>
      <c r="CD40" s="20">
        <v>2</v>
      </c>
      <c r="CE40" s="20">
        <v>33.799999999999997</v>
      </c>
      <c r="CF40" s="20">
        <v>3.3</v>
      </c>
      <c r="CG40" s="20">
        <v>163</v>
      </c>
    </row>
    <row r="41" spans="1:85" x14ac:dyDescent="0.2">
      <c r="A41" s="15" t="s">
        <v>82</v>
      </c>
      <c r="B41" s="16">
        <v>513275</v>
      </c>
      <c r="C41" s="16">
        <v>5515760.0199999996</v>
      </c>
      <c r="D41" s="17">
        <v>266.20999999999998</v>
      </c>
      <c r="E41" s="18" t="s">
        <v>128</v>
      </c>
      <c r="F41" s="23">
        <v>161.56</v>
      </c>
      <c r="G41" s="23">
        <v>161.77000000000001</v>
      </c>
      <c r="H41" s="18" t="s">
        <v>306</v>
      </c>
      <c r="I41" s="20">
        <v>12.4</v>
      </c>
      <c r="J41" s="20">
        <v>0.02</v>
      </c>
      <c r="K41" s="20">
        <v>6.42</v>
      </c>
      <c r="L41" s="20" t="s">
        <v>308</v>
      </c>
      <c r="M41" s="20">
        <v>20.100000000000001</v>
      </c>
      <c r="N41" s="20">
        <v>0.82</v>
      </c>
      <c r="O41" s="20">
        <v>4.2</v>
      </c>
      <c r="P41" s="20">
        <v>0.3</v>
      </c>
      <c r="Q41" s="20">
        <v>3.55</v>
      </c>
      <c r="R41" s="20">
        <v>0.13</v>
      </c>
      <c r="S41" s="20">
        <v>48.7</v>
      </c>
      <c r="T41" s="20">
        <v>1.83</v>
      </c>
      <c r="U41" s="20">
        <v>0.02</v>
      </c>
      <c r="V41" s="20">
        <v>0.04</v>
      </c>
      <c r="W41" s="20">
        <v>1.47</v>
      </c>
      <c r="X41" s="20">
        <v>100</v>
      </c>
      <c r="Y41" s="20">
        <v>0.02</v>
      </c>
      <c r="Z41" s="20" t="s">
        <v>308</v>
      </c>
      <c r="AA41" s="20">
        <v>6.4</v>
      </c>
      <c r="AB41" s="20">
        <v>4.8499999999999996</v>
      </c>
      <c r="AC41" s="20" t="s">
        <v>308</v>
      </c>
      <c r="AD41" s="20">
        <v>14</v>
      </c>
      <c r="AE41" s="20">
        <v>0.72</v>
      </c>
      <c r="AF41" s="20">
        <v>2.5</v>
      </c>
      <c r="AG41" s="20">
        <v>0.06</v>
      </c>
      <c r="AH41" s="20">
        <v>0.05</v>
      </c>
      <c r="AI41" s="20">
        <v>23.8</v>
      </c>
      <c r="AJ41" s="20">
        <v>1.0900000000000001</v>
      </c>
      <c r="AK41" s="20" t="s">
        <v>308</v>
      </c>
      <c r="AL41" s="20">
        <v>150</v>
      </c>
      <c r="AM41" s="20" t="s">
        <v>308</v>
      </c>
      <c r="AN41" s="20">
        <v>5</v>
      </c>
      <c r="AO41" s="20" t="s">
        <v>308</v>
      </c>
      <c r="AP41" s="20">
        <v>2260</v>
      </c>
      <c r="AQ41" s="20">
        <v>9</v>
      </c>
      <c r="AR41" s="20">
        <v>14</v>
      </c>
      <c r="AS41" s="20">
        <v>172</v>
      </c>
      <c r="AT41" s="20">
        <v>202</v>
      </c>
      <c r="AU41" s="20">
        <v>99</v>
      </c>
      <c r="AV41" s="20" t="s">
        <v>308</v>
      </c>
      <c r="AW41" s="20" t="s">
        <v>308</v>
      </c>
      <c r="AX41" s="20">
        <v>5</v>
      </c>
      <c r="AY41" s="20" t="s">
        <v>308</v>
      </c>
      <c r="AZ41" s="20" t="s">
        <v>308</v>
      </c>
      <c r="BA41" s="20">
        <v>28.2</v>
      </c>
      <c r="BB41" s="20">
        <v>58.8</v>
      </c>
      <c r="BC41" s="20">
        <v>0.9</v>
      </c>
      <c r="BD41" s="20">
        <v>5.82</v>
      </c>
      <c r="BE41" s="20">
        <v>2.91</v>
      </c>
      <c r="BF41" s="20">
        <v>1.67</v>
      </c>
      <c r="BG41" s="20">
        <v>20.5</v>
      </c>
      <c r="BH41" s="20">
        <v>6.44</v>
      </c>
      <c r="BI41" s="20">
        <v>2</v>
      </c>
      <c r="BJ41" s="20">
        <v>4</v>
      </c>
      <c r="BK41" s="20">
        <v>1.06</v>
      </c>
      <c r="BL41" s="20" t="s">
        <v>308</v>
      </c>
      <c r="BM41" s="20">
        <v>11</v>
      </c>
      <c r="BN41" s="20">
        <v>0.37</v>
      </c>
      <c r="BO41" s="20" t="s">
        <v>308</v>
      </c>
      <c r="BP41" s="20">
        <v>7</v>
      </c>
      <c r="BQ41" s="20">
        <v>20.5</v>
      </c>
      <c r="BR41" s="20" t="s">
        <v>308</v>
      </c>
      <c r="BS41" s="20">
        <v>4.17</v>
      </c>
      <c r="BT41" s="20">
        <v>16</v>
      </c>
      <c r="BU41" s="20">
        <v>0.1</v>
      </c>
      <c r="BV41" s="20">
        <v>5.2</v>
      </c>
      <c r="BW41" s="20" t="s">
        <v>308</v>
      </c>
      <c r="BX41" s="20" t="s">
        <v>308</v>
      </c>
      <c r="BY41" s="20">
        <v>0.99</v>
      </c>
      <c r="BZ41" s="20">
        <v>1</v>
      </c>
      <c r="CA41" s="20" t="s">
        <v>308</v>
      </c>
      <c r="CB41" s="20">
        <v>0.42</v>
      </c>
      <c r="CC41" s="20">
        <v>0.22</v>
      </c>
      <c r="CD41" s="20">
        <v>2</v>
      </c>
      <c r="CE41" s="20">
        <v>27.4</v>
      </c>
      <c r="CF41" s="20">
        <v>2.6</v>
      </c>
      <c r="CG41" s="20">
        <v>121</v>
      </c>
    </row>
    <row r="42" spans="1:85" x14ac:dyDescent="0.2">
      <c r="A42" s="15" t="s">
        <v>151</v>
      </c>
      <c r="B42" s="16">
        <v>513357</v>
      </c>
      <c r="C42" s="16">
        <v>5516048.7000000002</v>
      </c>
      <c r="D42" s="17">
        <v>228.13</v>
      </c>
      <c r="E42" s="18" t="s">
        <v>165</v>
      </c>
      <c r="F42" s="19">
        <v>219.5</v>
      </c>
      <c r="G42" s="19">
        <v>221.4</v>
      </c>
      <c r="H42" s="18" t="s">
        <v>306</v>
      </c>
      <c r="I42" s="20">
        <v>14.2</v>
      </c>
      <c r="J42" s="20">
        <v>0.04</v>
      </c>
      <c r="K42" s="20">
        <v>2.04</v>
      </c>
      <c r="L42" s="20" t="s">
        <v>308</v>
      </c>
      <c r="M42" s="20">
        <v>20.8</v>
      </c>
      <c r="N42" s="20">
        <v>1.79</v>
      </c>
      <c r="O42" s="20">
        <v>4.3</v>
      </c>
      <c r="P42" s="20">
        <v>0.23</v>
      </c>
      <c r="Q42" s="20">
        <v>2.52</v>
      </c>
      <c r="R42" s="20">
        <v>0.24</v>
      </c>
      <c r="S42" s="20">
        <v>46.8</v>
      </c>
      <c r="T42" s="20">
        <v>1.88</v>
      </c>
      <c r="U42" s="20" t="s">
        <v>308</v>
      </c>
      <c r="V42" s="20">
        <v>0.01</v>
      </c>
      <c r="W42" s="20">
        <v>4.3499999999999996</v>
      </c>
      <c r="X42" s="20">
        <v>99.2</v>
      </c>
      <c r="Y42" s="20">
        <v>0.22</v>
      </c>
      <c r="Z42" s="20" t="s">
        <v>308</v>
      </c>
      <c r="AA42" s="20">
        <v>7.24</v>
      </c>
      <c r="AB42" s="20">
        <v>1.39</v>
      </c>
      <c r="AC42" s="20" t="s">
        <v>308</v>
      </c>
      <c r="AD42" s="20">
        <v>13.8</v>
      </c>
      <c r="AE42" s="20">
        <v>1.46</v>
      </c>
      <c r="AF42" s="20">
        <v>2.52</v>
      </c>
      <c r="AG42" s="20">
        <v>0.1</v>
      </c>
      <c r="AH42" s="20">
        <v>1.31</v>
      </c>
      <c r="AI42" s="20">
        <v>20.9</v>
      </c>
      <c r="AJ42" s="20">
        <v>1.08</v>
      </c>
      <c r="AK42" s="20">
        <v>54</v>
      </c>
      <c r="AL42" s="20">
        <v>304</v>
      </c>
      <c r="AM42" s="20" t="s">
        <v>308</v>
      </c>
      <c r="AN42" s="20">
        <v>371</v>
      </c>
      <c r="AO42" s="20">
        <v>24</v>
      </c>
      <c r="AP42" s="20">
        <v>1740</v>
      </c>
      <c r="AQ42" s="20" t="s">
        <v>308</v>
      </c>
      <c r="AR42" s="20">
        <v>10</v>
      </c>
      <c r="AS42" s="20">
        <v>51.7</v>
      </c>
      <c r="AT42" s="20">
        <v>65</v>
      </c>
      <c r="AU42" s="20">
        <v>148</v>
      </c>
      <c r="AV42" s="20">
        <v>4.0000000000000001E-3</v>
      </c>
      <c r="AW42" s="20" t="s">
        <v>308</v>
      </c>
      <c r="AX42" s="20">
        <v>19</v>
      </c>
      <c r="AY42" s="20">
        <v>0.3</v>
      </c>
      <c r="AZ42" s="20" t="s">
        <v>308</v>
      </c>
      <c r="BA42" s="20">
        <v>40.9</v>
      </c>
      <c r="BB42" s="20">
        <v>89</v>
      </c>
      <c r="BC42" s="20">
        <v>2.8</v>
      </c>
      <c r="BD42" s="20">
        <v>7</v>
      </c>
      <c r="BE42" s="20">
        <v>3.64</v>
      </c>
      <c r="BF42" s="20">
        <v>1.5</v>
      </c>
      <c r="BG42" s="20">
        <v>32.1</v>
      </c>
      <c r="BH42" s="20">
        <v>8.4700000000000006</v>
      </c>
      <c r="BI42" s="20">
        <v>1</v>
      </c>
      <c r="BJ42" s="20">
        <v>5</v>
      </c>
      <c r="BK42" s="20">
        <v>1.23</v>
      </c>
      <c r="BL42" s="20" t="s">
        <v>308</v>
      </c>
      <c r="BM42" s="20">
        <v>16.100000000000001</v>
      </c>
      <c r="BN42" s="20">
        <v>0.44</v>
      </c>
      <c r="BO42" s="20" t="s">
        <v>308</v>
      </c>
      <c r="BP42" s="20">
        <v>8</v>
      </c>
      <c r="BQ42" s="20">
        <v>29.3</v>
      </c>
      <c r="BR42" s="20" t="s">
        <v>308</v>
      </c>
      <c r="BS42" s="20">
        <v>5.59</v>
      </c>
      <c r="BT42" s="20">
        <v>48.5</v>
      </c>
      <c r="BU42" s="20" t="s">
        <v>308</v>
      </c>
      <c r="BV42" s="20">
        <v>7.6</v>
      </c>
      <c r="BW42" s="20" t="s">
        <v>308</v>
      </c>
      <c r="BX42" s="20" t="s">
        <v>308</v>
      </c>
      <c r="BY42" s="20">
        <v>1.21</v>
      </c>
      <c r="BZ42" s="20">
        <v>1.3</v>
      </c>
      <c r="CA42" s="20">
        <v>1</v>
      </c>
      <c r="CB42" s="20">
        <v>0.46</v>
      </c>
      <c r="CC42" s="20">
        <v>0.78</v>
      </c>
      <c r="CD42" s="20">
        <v>7</v>
      </c>
      <c r="CE42" s="20">
        <v>34.200000000000003</v>
      </c>
      <c r="CF42" s="20">
        <v>3.2</v>
      </c>
      <c r="CG42" s="20">
        <v>192</v>
      </c>
    </row>
    <row r="43" spans="1:85" x14ac:dyDescent="0.2">
      <c r="A43" s="15" t="s">
        <v>152</v>
      </c>
      <c r="B43" s="16">
        <v>513357</v>
      </c>
      <c r="C43" s="16">
        <v>5516042.8499999996</v>
      </c>
      <c r="D43" s="17">
        <v>235.1</v>
      </c>
      <c r="E43" s="18" t="s">
        <v>165</v>
      </c>
      <c r="F43" s="19">
        <v>211.2</v>
      </c>
      <c r="G43" s="19">
        <v>211.5</v>
      </c>
      <c r="H43" s="18" t="s">
        <v>306</v>
      </c>
      <c r="I43" s="20">
        <v>12.9</v>
      </c>
      <c r="J43" s="20">
        <v>0.01</v>
      </c>
      <c r="K43" s="20">
        <v>7.33</v>
      </c>
      <c r="L43" s="20" t="s">
        <v>308</v>
      </c>
      <c r="M43" s="20">
        <v>16.899999999999999</v>
      </c>
      <c r="N43" s="20">
        <v>0.56999999999999995</v>
      </c>
      <c r="O43" s="20">
        <v>3.69</v>
      </c>
      <c r="P43" s="20">
        <v>0.19</v>
      </c>
      <c r="Q43" s="20">
        <v>4.5</v>
      </c>
      <c r="R43" s="20">
        <v>0.15</v>
      </c>
      <c r="S43" s="20">
        <v>48.6</v>
      </c>
      <c r="T43" s="20">
        <v>2.09</v>
      </c>
      <c r="U43" s="20">
        <v>0.03</v>
      </c>
      <c r="V43" s="20">
        <v>0.04</v>
      </c>
      <c r="W43" s="20">
        <v>2.56</v>
      </c>
      <c r="X43" s="20">
        <v>99.6</v>
      </c>
      <c r="Y43" s="20">
        <v>0.32</v>
      </c>
      <c r="Z43" s="20" t="s">
        <v>308</v>
      </c>
      <c r="AA43" s="20">
        <v>6.72</v>
      </c>
      <c r="AB43" s="20">
        <v>4.9800000000000004</v>
      </c>
      <c r="AC43" s="20" t="s">
        <v>308</v>
      </c>
      <c r="AD43" s="20">
        <v>11.4</v>
      </c>
      <c r="AE43" s="20">
        <v>0.47</v>
      </c>
      <c r="AF43" s="20">
        <v>2.14</v>
      </c>
      <c r="AG43" s="20">
        <v>0.06</v>
      </c>
      <c r="AH43" s="20">
        <v>0.45</v>
      </c>
      <c r="AI43" s="20">
        <v>21.2</v>
      </c>
      <c r="AJ43" s="20">
        <v>1.22</v>
      </c>
      <c r="AK43" s="20">
        <v>47</v>
      </c>
      <c r="AL43" s="20">
        <v>100</v>
      </c>
      <c r="AM43" s="20" t="s">
        <v>308</v>
      </c>
      <c r="AN43" s="20">
        <v>168</v>
      </c>
      <c r="AO43" s="20" t="s">
        <v>308</v>
      </c>
      <c r="AP43" s="20">
        <v>1400</v>
      </c>
      <c r="AQ43" s="20" t="s">
        <v>308</v>
      </c>
      <c r="AR43" s="20">
        <v>14</v>
      </c>
      <c r="AS43" s="20">
        <v>296</v>
      </c>
      <c r="AT43" s="20">
        <v>223</v>
      </c>
      <c r="AU43" s="20">
        <v>65</v>
      </c>
      <c r="AV43" s="20" t="s">
        <v>308</v>
      </c>
      <c r="AW43" s="20" t="s">
        <v>308</v>
      </c>
      <c r="AX43" s="20" t="s">
        <v>308</v>
      </c>
      <c r="AY43" s="20" t="s">
        <v>308</v>
      </c>
      <c r="AZ43" s="20" t="s">
        <v>308</v>
      </c>
      <c r="BA43" s="20">
        <v>30.5</v>
      </c>
      <c r="BB43" s="20">
        <v>49.1</v>
      </c>
      <c r="BC43" s="20">
        <v>3.6</v>
      </c>
      <c r="BD43" s="20">
        <v>4.63</v>
      </c>
      <c r="BE43" s="20">
        <v>2.4300000000000002</v>
      </c>
      <c r="BF43" s="20">
        <v>1.53</v>
      </c>
      <c r="BG43" s="20">
        <v>18.100000000000001</v>
      </c>
      <c r="BH43" s="20">
        <v>5.47</v>
      </c>
      <c r="BI43" s="20">
        <v>2</v>
      </c>
      <c r="BJ43" s="20">
        <v>3</v>
      </c>
      <c r="BK43" s="20">
        <v>0.79</v>
      </c>
      <c r="BL43" s="20" t="s">
        <v>308</v>
      </c>
      <c r="BM43" s="20">
        <v>12.1</v>
      </c>
      <c r="BN43" s="20">
        <v>0.3</v>
      </c>
      <c r="BO43" s="20" t="s">
        <v>308</v>
      </c>
      <c r="BP43" s="20">
        <v>5</v>
      </c>
      <c r="BQ43" s="20">
        <v>20.9</v>
      </c>
      <c r="BR43" s="20" t="s">
        <v>308</v>
      </c>
      <c r="BS43" s="20">
        <v>3.99</v>
      </c>
      <c r="BT43" s="20">
        <v>28.9</v>
      </c>
      <c r="BU43" s="20" t="s">
        <v>308</v>
      </c>
      <c r="BV43" s="20">
        <v>5.0999999999999996</v>
      </c>
      <c r="BW43" s="20">
        <v>1</v>
      </c>
      <c r="BX43" s="20" t="s">
        <v>308</v>
      </c>
      <c r="BY43" s="20">
        <v>0.79</v>
      </c>
      <c r="BZ43" s="20">
        <v>0.7</v>
      </c>
      <c r="CA43" s="20">
        <v>0.6</v>
      </c>
      <c r="CB43" s="20">
        <v>0.3</v>
      </c>
      <c r="CC43" s="20">
        <v>0.2</v>
      </c>
      <c r="CD43" s="20">
        <v>3</v>
      </c>
      <c r="CE43" s="20">
        <v>22</v>
      </c>
      <c r="CF43" s="20">
        <v>2.1</v>
      </c>
      <c r="CG43" s="20">
        <v>112</v>
      </c>
    </row>
    <row r="44" spans="1:85" x14ac:dyDescent="0.2">
      <c r="A44" s="15" t="s">
        <v>153</v>
      </c>
      <c r="B44" s="16">
        <v>513357</v>
      </c>
      <c r="C44" s="16">
        <v>5516044.7199999997</v>
      </c>
      <c r="D44" s="17">
        <v>232.87</v>
      </c>
      <c r="E44" s="18" t="s">
        <v>165</v>
      </c>
      <c r="F44" s="19">
        <v>214</v>
      </c>
      <c r="G44" s="19">
        <v>214.5</v>
      </c>
      <c r="H44" s="18" t="s">
        <v>306</v>
      </c>
      <c r="I44" s="20">
        <v>12.2</v>
      </c>
      <c r="J44" s="20">
        <v>0.02</v>
      </c>
      <c r="K44" s="20">
        <v>9.9</v>
      </c>
      <c r="L44" s="20" t="s">
        <v>308</v>
      </c>
      <c r="M44" s="20">
        <v>17.3</v>
      </c>
      <c r="N44" s="20">
        <v>1.73</v>
      </c>
      <c r="O44" s="20">
        <v>3.24</v>
      </c>
      <c r="P44" s="20">
        <v>0.15</v>
      </c>
      <c r="Q44" s="20">
        <v>4.3899999999999997</v>
      </c>
      <c r="R44" s="20">
        <v>0.13</v>
      </c>
      <c r="S44" s="20">
        <v>41</v>
      </c>
      <c r="T44" s="20">
        <v>1.88</v>
      </c>
      <c r="U44" s="20">
        <v>0.02</v>
      </c>
      <c r="V44" s="20">
        <v>0.04</v>
      </c>
      <c r="W44" s="20">
        <v>6.21</v>
      </c>
      <c r="X44" s="20">
        <v>98.2</v>
      </c>
      <c r="Y44" s="20">
        <v>1.71</v>
      </c>
      <c r="Z44" s="20" t="s">
        <v>308</v>
      </c>
      <c r="AA44" s="20">
        <v>6.27</v>
      </c>
      <c r="AB44" s="20">
        <v>6.79</v>
      </c>
      <c r="AC44" s="20" t="s">
        <v>308</v>
      </c>
      <c r="AD44" s="20">
        <v>11.6</v>
      </c>
      <c r="AE44" s="20">
        <v>1.47</v>
      </c>
      <c r="AF44" s="20">
        <v>1.91</v>
      </c>
      <c r="AG44" s="20">
        <v>0.05</v>
      </c>
      <c r="AH44" s="20">
        <v>0.65</v>
      </c>
      <c r="AI44" s="20">
        <v>18.600000000000001</v>
      </c>
      <c r="AJ44" s="20">
        <v>1.08</v>
      </c>
      <c r="AK44" s="20">
        <v>46</v>
      </c>
      <c r="AL44" s="20">
        <v>142</v>
      </c>
      <c r="AM44" s="20" t="s">
        <v>308</v>
      </c>
      <c r="AN44" s="20">
        <v>58</v>
      </c>
      <c r="AO44" s="20">
        <v>21</v>
      </c>
      <c r="AP44" s="20">
        <v>1110</v>
      </c>
      <c r="AQ44" s="20" t="s">
        <v>308</v>
      </c>
      <c r="AR44" s="20">
        <v>13</v>
      </c>
      <c r="AS44" s="20">
        <v>183</v>
      </c>
      <c r="AT44" s="20">
        <v>218</v>
      </c>
      <c r="AU44" s="20">
        <v>67</v>
      </c>
      <c r="AV44" s="20" t="s">
        <v>308</v>
      </c>
      <c r="AW44" s="20" t="s">
        <v>308</v>
      </c>
      <c r="AX44" s="20" t="s">
        <v>308</v>
      </c>
      <c r="AY44" s="20">
        <v>0.2</v>
      </c>
      <c r="AZ44" s="20" t="s">
        <v>308</v>
      </c>
      <c r="BA44" s="20">
        <v>16.8</v>
      </c>
      <c r="BB44" s="20">
        <v>44.7</v>
      </c>
      <c r="BC44" s="20">
        <v>8.4</v>
      </c>
      <c r="BD44" s="20">
        <v>4.2699999999999996</v>
      </c>
      <c r="BE44" s="20">
        <v>2.19</v>
      </c>
      <c r="BF44" s="20">
        <v>1.23</v>
      </c>
      <c r="BG44" s="20">
        <v>20.2</v>
      </c>
      <c r="BH44" s="20">
        <v>4.6900000000000004</v>
      </c>
      <c r="BI44" s="20">
        <v>1</v>
      </c>
      <c r="BJ44" s="20">
        <v>3</v>
      </c>
      <c r="BK44" s="20">
        <v>0.76</v>
      </c>
      <c r="BL44" s="20" t="s">
        <v>308</v>
      </c>
      <c r="BM44" s="20">
        <v>6.1</v>
      </c>
      <c r="BN44" s="20">
        <v>0.27</v>
      </c>
      <c r="BO44" s="20" t="s">
        <v>308</v>
      </c>
      <c r="BP44" s="20">
        <v>4</v>
      </c>
      <c r="BQ44" s="20">
        <v>13.5</v>
      </c>
      <c r="BR44" s="20" t="s">
        <v>308</v>
      </c>
      <c r="BS44" s="20">
        <v>2.41</v>
      </c>
      <c r="BT44" s="20">
        <v>134</v>
      </c>
      <c r="BU44" s="20" t="s">
        <v>308</v>
      </c>
      <c r="BV44" s="20">
        <v>3.9</v>
      </c>
      <c r="BW44" s="20">
        <v>1</v>
      </c>
      <c r="BX44" s="20" t="s">
        <v>308</v>
      </c>
      <c r="BY44" s="20">
        <v>0.7</v>
      </c>
      <c r="BZ44" s="20">
        <v>0.7</v>
      </c>
      <c r="CA44" s="20">
        <v>0.8</v>
      </c>
      <c r="CB44" s="20">
        <v>0.28000000000000003</v>
      </c>
      <c r="CC44" s="20">
        <v>0.2</v>
      </c>
      <c r="CD44" s="20">
        <v>3</v>
      </c>
      <c r="CE44" s="20">
        <v>20.7</v>
      </c>
      <c r="CF44" s="20">
        <v>2</v>
      </c>
      <c r="CG44" s="20">
        <v>114</v>
      </c>
    </row>
    <row r="45" spans="1:85" x14ac:dyDescent="0.2">
      <c r="A45" s="15" t="s">
        <v>154</v>
      </c>
      <c r="B45" s="16">
        <v>513357</v>
      </c>
      <c r="C45" s="16">
        <v>5516168.9000000004</v>
      </c>
      <c r="D45" s="17">
        <v>84.88</v>
      </c>
      <c r="E45" s="18" t="s">
        <v>165</v>
      </c>
      <c r="F45" s="19">
        <v>407.2</v>
      </c>
      <c r="G45" s="19">
        <v>407.7</v>
      </c>
      <c r="H45" s="18" t="s">
        <v>306</v>
      </c>
      <c r="I45" s="20">
        <v>13.3</v>
      </c>
      <c r="J45" s="20">
        <v>0.02</v>
      </c>
      <c r="K45" s="20">
        <v>7.03</v>
      </c>
      <c r="L45" s="20" t="s">
        <v>308</v>
      </c>
      <c r="M45" s="20">
        <v>18.5</v>
      </c>
      <c r="N45" s="20">
        <v>0.65</v>
      </c>
      <c r="O45" s="20">
        <v>2.9</v>
      </c>
      <c r="P45" s="20">
        <v>0.25</v>
      </c>
      <c r="Q45" s="20">
        <v>4.5199999999999996</v>
      </c>
      <c r="R45" s="20">
        <v>0.16</v>
      </c>
      <c r="S45" s="20">
        <v>50.2</v>
      </c>
      <c r="T45" s="20">
        <v>1.71</v>
      </c>
      <c r="U45" s="20">
        <v>0.04</v>
      </c>
      <c r="V45" s="20">
        <v>0.02</v>
      </c>
      <c r="W45" s="20">
        <v>0.9</v>
      </c>
      <c r="X45" s="20">
        <v>100</v>
      </c>
      <c r="Y45" s="20">
        <v>0.02</v>
      </c>
      <c r="Z45" s="20" t="s">
        <v>308</v>
      </c>
      <c r="AA45" s="20">
        <v>6.84</v>
      </c>
      <c r="AB45" s="20">
        <v>4.8</v>
      </c>
      <c r="AC45" s="20" t="s">
        <v>308</v>
      </c>
      <c r="AD45" s="20">
        <v>12.3</v>
      </c>
      <c r="AE45" s="20">
        <v>0.54</v>
      </c>
      <c r="AF45" s="20">
        <v>1.67</v>
      </c>
      <c r="AG45" s="20">
        <v>7.0000000000000007E-2</v>
      </c>
      <c r="AH45" s="20" t="s">
        <v>308</v>
      </c>
      <c r="AI45" s="20">
        <v>22.4</v>
      </c>
      <c r="AJ45" s="20">
        <v>0.99</v>
      </c>
      <c r="AK45" s="20">
        <v>52</v>
      </c>
      <c r="AL45" s="20">
        <v>174</v>
      </c>
      <c r="AM45" s="20" t="s">
        <v>308</v>
      </c>
      <c r="AN45" s="20">
        <v>29</v>
      </c>
      <c r="AO45" s="20" t="s">
        <v>308</v>
      </c>
      <c r="AP45" s="20">
        <v>1880</v>
      </c>
      <c r="AQ45" s="20" t="s">
        <v>308</v>
      </c>
      <c r="AR45" s="20">
        <v>11</v>
      </c>
      <c r="AS45" s="20">
        <v>326</v>
      </c>
      <c r="AT45" s="20">
        <v>119</v>
      </c>
      <c r="AU45" s="20">
        <v>90</v>
      </c>
      <c r="AV45" s="20">
        <v>2E-3</v>
      </c>
      <c r="AW45" s="20" t="s">
        <v>308</v>
      </c>
      <c r="AX45" s="20" t="s">
        <v>308</v>
      </c>
      <c r="AY45" s="20" t="s">
        <v>308</v>
      </c>
      <c r="AZ45" s="20" t="s">
        <v>308</v>
      </c>
      <c r="BA45" s="20">
        <v>27</v>
      </c>
      <c r="BB45" s="20">
        <v>48.6</v>
      </c>
      <c r="BC45" s="20">
        <v>1.6</v>
      </c>
      <c r="BD45" s="20">
        <v>5.59</v>
      </c>
      <c r="BE45" s="20">
        <v>3.09</v>
      </c>
      <c r="BF45" s="20">
        <v>1.66</v>
      </c>
      <c r="BG45" s="20">
        <v>20.100000000000001</v>
      </c>
      <c r="BH45" s="20">
        <v>6.49</v>
      </c>
      <c r="BI45" s="20">
        <v>1</v>
      </c>
      <c r="BJ45" s="20">
        <v>4</v>
      </c>
      <c r="BK45" s="20">
        <v>1.04</v>
      </c>
      <c r="BL45" s="20" t="s">
        <v>308</v>
      </c>
      <c r="BM45" s="20">
        <v>10.1</v>
      </c>
      <c r="BN45" s="20">
        <v>0.39</v>
      </c>
      <c r="BO45" s="20" t="s">
        <v>308</v>
      </c>
      <c r="BP45" s="20">
        <v>6</v>
      </c>
      <c r="BQ45" s="20">
        <v>20.6</v>
      </c>
      <c r="BR45" s="20" t="s">
        <v>308</v>
      </c>
      <c r="BS45" s="20">
        <v>3.75</v>
      </c>
      <c r="BT45" s="20">
        <v>18.3</v>
      </c>
      <c r="BU45" s="20" t="s">
        <v>308</v>
      </c>
      <c r="BV45" s="20">
        <v>5.5</v>
      </c>
      <c r="BW45" s="20" t="s">
        <v>308</v>
      </c>
      <c r="BX45" s="20" t="s">
        <v>308</v>
      </c>
      <c r="BY45" s="20">
        <v>0.96</v>
      </c>
      <c r="BZ45" s="20">
        <v>1</v>
      </c>
      <c r="CA45" s="20" t="s">
        <v>308</v>
      </c>
      <c r="CB45" s="20">
        <v>0.38</v>
      </c>
      <c r="CC45" s="20">
        <v>0.26</v>
      </c>
      <c r="CD45" s="20" t="s">
        <v>308</v>
      </c>
      <c r="CE45" s="20">
        <v>27</v>
      </c>
      <c r="CF45" s="20">
        <v>2.8</v>
      </c>
      <c r="CG45" s="20">
        <v>144</v>
      </c>
    </row>
    <row r="46" spans="1:85" x14ac:dyDescent="0.2">
      <c r="A46" s="15" t="s">
        <v>156</v>
      </c>
      <c r="B46" s="16">
        <v>513357</v>
      </c>
      <c r="C46" s="16">
        <v>5516189.2199999997</v>
      </c>
      <c r="D46" s="17">
        <v>60.67</v>
      </c>
      <c r="E46" s="18" t="s">
        <v>165</v>
      </c>
      <c r="F46" s="19">
        <v>438.85</v>
      </c>
      <c r="G46" s="19">
        <v>439.25</v>
      </c>
      <c r="H46" s="18" t="s">
        <v>306</v>
      </c>
      <c r="I46" s="20">
        <v>12.8</v>
      </c>
      <c r="J46" s="20">
        <v>0.02</v>
      </c>
      <c r="K46" s="20">
        <v>5.65</v>
      </c>
      <c r="L46" s="20" t="s">
        <v>308</v>
      </c>
      <c r="M46" s="20">
        <v>18.5</v>
      </c>
      <c r="N46" s="20">
        <v>0.64</v>
      </c>
      <c r="O46" s="20">
        <v>3.6</v>
      </c>
      <c r="P46" s="20">
        <v>0.21</v>
      </c>
      <c r="Q46" s="20">
        <v>4.24</v>
      </c>
      <c r="R46" s="20">
        <v>0.17</v>
      </c>
      <c r="S46" s="20">
        <v>50.9</v>
      </c>
      <c r="T46" s="20">
        <v>1.38</v>
      </c>
      <c r="U46" s="20">
        <v>0.02</v>
      </c>
      <c r="V46" s="20">
        <v>0.01</v>
      </c>
      <c r="W46" s="20">
        <v>1.82</v>
      </c>
      <c r="X46" s="20">
        <v>100</v>
      </c>
      <c r="Y46" s="20">
        <v>0.03</v>
      </c>
      <c r="Z46" s="20" t="s">
        <v>308</v>
      </c>
      <c r="AA46" s="20">
        <v>6.59</v>
      </c>
      <c r="AB46" s="20">
        <v>3.87</v>
      </c>
      <c r="AC46" s="20" t="s">
        <v>308</v>
      </c>
      <c r="AD46" s="20">
        <v>12.3</v>
      </c>
      <c r="AE46" s="20">
        <v>0.54</v>
      </c>
      <c r="AF46" s="20">
        <v>2.13</v>
      </c>
      <c r="AG46" s="20">
        <v>7.0000000000000007E-2</v>
      </c>
      <c r="AH46" s="20" t="s">
        <v>308</v>
      </c>
      <c r="AI46" s="20">
        <v>22.8</v>
      </c>
      <c r="AJ46" s="20">
        <v>0.82</v>
      </c>
      <c r="AK46" s="20">
        <v>49</v>
      </c>
      <c r="AL46" s="20">
        <v>128</v>
      </c>
      <c r="AM46" s="20" t="s">
        <v>308</v>
      </c>
      <c r="AN46" s="20">
        <v>32</v>
      </c>
      <c r="AO46" s="20" t="s">
        <v>308</v>
      </c>
      <c r="AP46" s="20">
        <v>1570</v>
      </c>
      <c r="AQ46" s="20" t="s">
        <v>308</v>
      </c>
      <c r="AR46" s="20">
        <v>9</v>
      </c>
      <c r="AS46" s="20">
        <v>267</v>
      </c>
      <c r="AT46" s="20">
        <v>84</v>
      </c>
      <c r="AU46" s="20">
        <v>99</v>
      </c>
      <c r="AV46" s="20" t="s">
        <v>308</v>
      </c>
      <c r="AW46" s="20" t="s">
        <v>308</v>
      </c>
      <c r="AX46" s="20" t="s">
        <v>308</v>
      </c>
      <c r="AY46" s="20" t="s">
        <v>308</v>
      </c>
      <c r="AZ46" s="20" t="s">
        <v>308</v>
      </c>
      <c r="BA46" s="20">
        <v>24.4</v>
      </c>
      <c r="BB46" s="20">
        <v>49.2</v>
      </c>
      <c r="BC46" s="20">
        <v>2.1</v>
      </c>
      <c r="BD46" s="20">
        <v>5.21</v>
      </c>
      <c r="BE46" s="20">
        <v>2.92</v>
      </c>
      <c r="BF46" s="20">
        <v>1.63</v>
      </c>
      <c r="BG46" s="20">
        <v>17.8</v>
      </c>
      <c r="BH46" s="20">
        <v>5.77</v>
      </c>
      <c r="BI46" s="20">
        <v>1</v>
      </c>
      <c r="BJ46" s="20">
        <v>4</v>
      </c>
      <c r="BK46" s="20">
        <v>0.94</v>
      </c>
      <c r="BL46" s="20" t="s">
        <v>308</v>
      </c>
      <c r="BM46" s="20">
        <v>8.8000000000000007</v>
      </c>
      <c r="BN46" s="20">
        <v>0.37</v>
      </c>
      <c r="BO46" s="20" t="s">
        <v>308</v>
      </c>
      <c r="BP46" s="20">
        <v>6</v>
      </c>
      <c r="BQ46" s="20">
        <v>18.7</v>
      </c>
      <c r="BR46" s="20" t="s">
        <v>308</v>
      </c>
      <c r="BS46" s="20">
        <v>3.32</v>
      </c>
      <c r="BT46" s="20">
        <v>25.8</v>
      </c>
      <c r="BU46" s="20" t="s">
        <v>308</v>
      </c>
      <c r="BV46" s="20">
        <v>4.9000000000000004</v>
      </c>
      <c r="BW46" s="20">
        <v>1</v>
      </c>
      <c r="BX46" s="20" t="s">
        <v>308</v>
      </c>
      <c r="BY46" s="20">
        <v>0.87</v>
      </c>
      <c r="BZ46" s="20">
        <v>1</v>
      </c>
      <c r="CA46" s="20" t="s">
        <v>308</v>
      </c>
      <c r="CB46" s="20">
        <v>0.36</v>
      </c>
      <c r="CC46" s="20">
        <v>0.25</v>
      </c>
      <c r="CD46" s="20" t="s">
        <v>308</v>
      </c>
      <c r="CE46" s="20">
        <v>25</v>
      </c>
      <c r="CF46" s="20">
        <v>2.6</v>
      </c>
      <c r="CG46" s="20">
        <v>144</v>
      </c>
    </row>
    <row r="47" spans="1:85" x14ac:dyDescent="0.2">
      <c r="A47" s="15" t="s">
        <v>160</v>
      </c>
      <c r="B47" s="16">
        <v>513357</v>
      </c>
      <c r="C47" s="16">
        <v>5516260.2800000003</v>
      </c>
      <c r="D47" s="17">
        <v>-24.02</v>
      </c>
      <c r="E47" s="18" t="s">
        <v>165</v>
      </c>
      <c r="F47" s="19">
        <v>549.1</v>
      </c>
      <c r="G47" s="23">
        <v>550.1</v>
      </c>
      <c r="H47" s="18" t="s">
        <v>306</v>
      </c>
      <c r="I47" s="20">
        <v>12.8</v>
      </c>
      <c r="J47" s="20">
        <v>0.03</v>
      </c>
      <c r="K47" s="20">
        <v>4.0999999999999996</v>
      </c>
      <c r="L47" s="20" t="s">
        <v>308</v>
      </c>
      <c r="M47" s="20">
        <v>18.399999999999999</v>
      </c>
      <c r="N47" s="20">
        <v>2.34</v>
      </c>
      <c r="O47" s="20">
        <v>3.67</v>
      </c>
      <c r="P47" s="20">
        <v>0.17</v>
      </c>
      <c r="Q47" s="20">
        <v>4.07</v>
      </c>
      <c r="R47" s="20">
        <v>0.19</v>
      </c>
      <c r="S47" s="20">
        <v>49.7</v>
      </c>
      <c r="T47" s="20">
        <v>1.37</v>
      </c>
      <c r="U47" s="20">
        <v>0.02</v>
      </c>
      <c r="V47" s="20">
        <v>0.02</v>
      </c>
      <c r="W47" s="20">
        <v>2.84</v>
      </c>
      <c r="X47" s="20">
        <v>99.7</v>
      </c>
      <c r="Y47" s="20">
        <v>0.36</v>
      </c>
      <c r="Z47" s="20" t="s">
        <v>308</v>
      </c>
      <c r="AA47" s="20">
        <v>6.55</v>
      </c>
      <c r="AB47" s="20">
        <v>2.82</v>
      </c>
      <c r="AC47" s="20" t="s">
        <v>308</v>
      </c>
      <c r="AD47" s="20">
        <v>12.3</v>
      </c>
      <c r="AE47" s="20">
        <v>1.99</v>
      </c>
      <c r="AF47" s="20">
        <v>2.15</v>
      </c>
      <c r="AG47" s="20">
        <v>0.08</v>
      </c>
      <c r="AH47" s="20">
        <v>0.28000000000000003</v>
      </c>
      <c r="AI47" s="20">
        <v>22.2</v>
      </c>
      <c r="AJ47" s="20">
        <v>0.79</v>
      </c>
      <c r="AK47" s="20">
        <v>49</v>
      </c>
      <c r="AL47" s="20">
        <v>203</v>
      </c>
      <c r="AM47" s="20" t="s">
        <v>308</v>
      </c>
      <c r="AN47" s="20">
        <v>275</v>
      </c>
      <c r="AO47" s="20">
        <v>12</v>
      </c>
      <c r="AP47" s="20">
        <v>1260</v>
      </c>
      <c r="AQ47" s="20" t="s">
        <v>308</v>
      </c>
      <c r="AR47" s="20">
        <v>9</v>
      </c>
      <c r="AS47" s="20">
        <v>143</v>
      </c>
      <c r="AT47" s="20">
        <v>108</v>
      </c>
      <c r="AU47" s="20">
        <v>66</v>
      </c>
      <c r="AV47" s="20">
        <v>7.0000000000000001E-3</v>
      </c>
      <c r="AW47" s="20" t="s">
        <v>308</v>
      </c>
      <c r="AX47" s="20" t="s">
        <v>308</v>
      </c>
      <c r="AY47" s="20" t="s">
        <v>308</v>
      </c>
      <c r="AZ47" s="20" t="s">
        <v>308</v>
      </c>
      <c r="BA47" s="20">
        <v>34.299999999999997</v>
      </c>
      <c r="BB47" s="20">
        <v>50.1</v>
      </c>
      <c r="BC47" s="20">
        <v>12.8</v>
      </c>
      <c r="BD47" s="20">
        <v>5.76</v>
      </c>
      <c r="BE47" s="20">
        <v>3.19</v>
      </c>
      <c r="BF47" s="20">
        <v>1.74</v>
      </c>
      <c r="BG47" s="20">
        <v>18.8</v>
      </c>
      <c r="BH47" s="20">
        <v>6.77</v>
      </c>
      <c r="BI47" s="20">
        <v>1</v>
      </c>
      <c r="BJ47" s="20">
        <v>4</v>
      </c>
      <c r="BK47" s="20">
        <v>1.03</v>
      </c>
      <c r="BL47" s="20" t="s">
        <v>308</v>
      </c>
      <c r="BM47" s="20">
        <v>13.2</v>
      </c>
      <c r="BN47" s="20">
        <v>0.37</v>
      </c>
      <c r="BO47" s="20" t="s">
        <v>308</v>
      </c>
      <c r="BP47" s="20">
        <v>5</v>
      </c>
      <c r="BQ47" s="20">
        <v>24</v>
      </c>
      <c r="BR47" s="20" t="s">
        <v>308</v>
      </c>
      <c r="BS47" s="20">
        <v>4.68</v>
      </c>
      <c r="BT47" s="20">
        <v>163</v>
      </c>
      <c r="BU47" s="20" t="s">
        <v>308</v>
      </c>
      <c r="BV47" s="20">
        <v>6</v>
      </c>
      <c r="BW47" s="20">
        <v>1</v>
      </c>
      <c r="BX47" s="20" t="s">
        <v>308</v>
      </c>
      <c r="BY47" s="20">
        <v>0.99</v>
      </c>
      <c r="BZ47" s="20">
        <v>1.1000000000000001</v>
      </c>
      <c r="CA47" s="20" t="s">
        <v>308</v>
      </c>
      <c r="CB47" s="20">
        <v>0.39</v>
      </c>
      <c r="CC47" s="20">
        <v>0.28999999999999998</v>
      </c>
      <c r="CD47" s="20">
        <v>1</v>
      </c>
      <c r="CE47" s="20">
        <v>28.7</v>
      </c>
      <c r="CF47" s="20">
        <v>2.7</v>
      </c>
      <c r="CG47" s="20">
        <v>157</v>
      </c>
    </row>
    <row r="48" spans="1:85" ht="22.5" x14ac:dyDescent="0.2">
      <c r="A48" s="15" t="s">
        <v>73</v>
      </c>
      <c r="B48" s="16">
        <v>513312.38</v>
      </c>
      <c r="C48" s="16">
        <v>5515745.1699999999</v>
      </c>
      <c r="D48" s="17">
        <v>270.67</v>
      </c>
      <c r="E48" s="18" t="s">
        <v>127</v>
      </c>
      <c r="F48" s="23">
        <v>154</v>
      </c>
      <c r="G48" s="23">
        <v>154.44</v>
      </c>
      <c r="H48" s="18" t="s">
        <v>270</v>
      </c>
      <c r="I48" s="20">
        <v>2.81</v>
      </c>
      <c r="J48" s="20" t="s">
        <v>308</v>
      </c>
      <c r="K48" s="20">
        <v>17.7</v>
      </c>
      <c r="L48" s="20">
        <v>0.15</v>
      </c>
      <c r="M48" s="20">
        <v>12.1</v>
      </c>
      <c r="N48" s="20">
        <v>0.28000000000000003</v>
      </c>
      <c r="O48" s="20">
        <v>14.9</v>
      </c>
      <c r="P48" s="20">
        <v>0.23</v>
      </c>
      <c r="Q48" s="20">
        <v>0.3</v>
      </c>
      <c r="R48" s="20">
        <v>0.03</v>
      </c>
      <c r="S48" s="20">
        <v>50.4</v>
      </c>
      <c r="T48" s="20">
        <v>0.56000000000000005</v>
      </c>
      <c r="U48" s="20" t="s">
        <v>308</v>
      </c>
      <c r="V48" s="20">
        <v>0.03</v>
      </c>
      <c r="W48" s="20">
        <v>1.34</v>
      </c>
      <c r="X48" s="20">
        <v>101</v>
      </c>
      <c r="Y48" s="20">
        <v>0.19</v>
      </c>
      <c r="Z48" s="20" t="s">
        <v>308</v>
      </c>
      <c r="AA48" s="20">
        <v>1.43</v>
      </c>
      <c r="AB48" s="20">
        <v>12.9</v>
      </c>
      <c r="AC48" s="20">
        <v>0.10299999999999999</v>
      </c>
      <c r="AD48" s="20">
        <v>8.57</v>
      </c>
      <c r="AE48" s="20">
        <v>0.26</v>
      </c>
      <c r="AF48" s="20">
        <v>8.85</v>
      </c>
      <c r="AG48" s="20" t="s">
        <v>308</v>
      </c>
      <c r="AH48" s="20" t="s">
        <v>308</v>
      </c>
      <c r="AI48" s="20">
        <v>23.8</v>
      </c>
      <c r="AJ48" s="20">
        <v>0.32</v>
      </c>
      <c r="AK48" s="20" t="s">
        <v>308</v>
      </c>
      <c r="AL48" s="20">
        <v>9.6</v>
      </c>
      <c r="AM48" s="20" t="s">
        <v>308</v>
      </c>
      <c r="AN48" s="20">
        <v>13</v>
      </c>
      <c r="AO48" s="20" t="s">
        <v>308</v>
      </c>
      <c r="AP48" s="20">
        <v>1700</v>
      </c>
      <c r="AQ48" s="20">
        <v>325</v>
      </c>
      <c r="AR48" s="20">
        <v>51</v>
      </c>
      <c r="AS48" s="20">
        <v>49</v>
      </c>
      <c r="AT48" s="20">
        <v>189</v>
      </c>
      <c r="AU48" s="20">
        <v>109</v>
      </c>
      <c r="AV48" s="20" t="s">
        <v>308</v>
      </c>
      <c r="AW48" s="20" t="s">
        <v>308</v>
      </c>
      <c r="AX48" s="20" t="s">
        <v>308</v>
      </c>
      <c r="AY48" s="20" t="s">
        <v>308</v>
      </c>
      <c r="AZ48" s="20" t="s">
        <v>308</v>
      </c>
      <c r="BA48" s="20">
        <v>3.8</v>
      </c>
      <c r="BB48" s="20">
        <v>61.8</v>
      </c>
      <c r="BC48" s="20">
        <v>0.8</v>
      </c>
      <c r="BD48" s="20">
        <v>1.87</v>
      </c>
      <c r="BE48" s="20">
        <v>0.79</v>
      </c>
      <c r="BF48" s="20">
        <v>0.47</v>
      </c>
      <c r="BG48" s="20">
        <v>5.51</v>
      </c>
      <c r="BH48" s="20">
        <v>1.77</v>
      </c>
      <c r="BI48" s="20">
        <v>2</v>
      </c>
      <c r="BJ48" s="20" t="s">
        <v>308</v>
      </c>
      <c r="BK48" s="20">
        <v>0.34</v>
      </c>
      <c r="BL48" s="20" t="s">
        <v>308</v>
      </c>
      <c r="BM48" s="20">
        <v>1.1000000000000001</v>
      </c>
      <c r="BN48" s="20">
        <v>0.12</v>
      </c>
      <c r="BO48" s="20" t="s">
        <v>308</v>
      </c>
      <c r="BP48" s="20" t="s">
        <v>308</v>
      </c>
      <c r="BQ48" s="20">
        <v>3.9</v>
      </c>
      <c r="BR48" s="20" t="s">
        <v>308</v>
      </c>
      <c r="BS48" s="20">
        <v>0.69</v>
      </c>
      <c r="BT48" s="20">
        <v>13.6</v>
      </c>
      <c r="BU48" s="20">
        <v>0.7</v>
      </c>
      <c r="BV48" s="20">
        <v>1.4</v>
      </c>
      <c r="BW48" s="20" t="s">
        <v>308</v>
      </c>
      <c r="BX48" s="20" t="s">
        <v>308</v>
      </c>
      <c r="BY48" s="20">
        <v>0.27</v>
      </c>
      <c r="BZ48" s="20" t="s">
        <v>308</v>
      </c>
      <c r="CA48" s="20" t="s">
        <v>308</v>
      </c>
      <c r="CB48" s="20">
        <v>0.13</v>
      </c>
      <c r="CC48" s="20" t="s">
        <v>308</v>
      </c>
      <c r="CD48" s="20" t="s">
        <v>308</v>
      </c>
      <c r="CE48" s="20">
        <v>8.3000000000000007</v>
      </c>
      <c r="CF48" s="20">
        <v>0.8</v>
      </c>
      <c r="CG48" s="20">
        <v>20</v>
      </c>
    </row>
    <row r="49" spans="1:85" x14ac:dyDescent="0.2">
      <c r="A49" s="15" t="s">
        <v>74</v>
      </c>
      <c r="B49" s="16">
        <v>513315.33</v>
      </c>
      <c r="C49" s="16">
        <v>5515751.4900000002</v>
      </c>
      <c r="D49" s="17">
        <v>260.72000000000003</v>
      </c>
      <c r="E49" s="18" t="s">
        <v>127</v>
      </c>
      <c r="F49" s="23">
        <v>166.62</v>
      </c>
      <c r="G49" s="23">
        <v>167.02</v>
      </c>
      <c r="H49" s="18" t="s">
        <v>270</v>
      </c>
      <c r="I49" s="20">
        <v>3.73</v>
      </c>
      <c r="J49" s="20" t="s">
        <v>308</v>
      </c>
      <c r="K49" s="20">
        <v>10.9</v>
      </c>
      <c r="L49" s="20">
        <v>0.06</v>
      </c>
      <c r="M49" s="20">
        <v>18.899999999999999</v>
      </c>
      <c r="N49" s="20">
        <v>0.66</v>
      </c>
      <c r="O49" s="20">
        <v>13.3</v>
      </c>
      <c r="P49" s="20">
        <v>0.21</v>
      </c>
      <c r="Q49" s="20">
        <v>0.21</v>
      </c>
      <c r="R49" s="20">
        <v>0.05</v>
      </c>
      <c r="S49" s="20">
        <v>49.9</v>
      </c>
      <c r="T49" s="20">
        <v>0.63</v>
      </c>
      <c r="U49" s="20" t="s">
        <v>308</v>
      </c>
      <c r="V49" s="20">
        <v>0.03</v>
      </c>
      <c r="W49" s="20">
        <v>1.49</v>
      </c>
      <c r="X49" s="20">
        <v>100</v>
      </c>
      <c r="Y49" s="20" t="s">
        <v>308</v>
      </c>
      <c r="Z49" s="20" t="s">
        <v>308</v>
      </c>
      <c r="AA49" s="20">
        <v>1.91</v>
      </c>
      <c r="AB49" s="20">
        <v>7.95</v>
      </c>
      <c r="AC49" s="20">
        <v>4.1000000000000002E-2</v>
      </c>
      <c r="AD49" s="20">
        <v>13.2</v>
      </c>
      <c r="AE49" s="20">
        <v>0.56999999999999995</v>
      </c>
      <c r="AF49" s="20">
        <v>8.1</v>
      </c>
      <c r="AG49" s="20">
        <v>0.02</v>
      </c>
      <c r="AH49" s="20">
        <v>0.56000000000000005</v>
      </c>
      <c r="AI49" s="20">
        <v>23.5</v>
      </c>
      <c r="AJ49" s="20">
        <v>0.38</v>
      </c>
      <c r="AK49" s="20">
        <v>29</v>
      </c>
      <c r="AL49" s="20">
        <v>50.8</v>
      </c>
      <c r="AM49" s="20" t="s">
        <v>308</v>
      </c>
      <c r="AN49" s="20">
        <v>2190</v>
      </c>
      <c r="AO49" s="20" t="s">
        <v>308</v>
      </c>
      <c r="AP49" s="20">
        <v>1550</v>
      </c>
      <c r="AQ49" s="20">
        <v>183</v>
      </c>
      <c r="AR49" s="20">
        <v>38</v>
      </c>
      <c r="AS49" s="20">
        <v>7.8</v>
      </c>
      <c r="AT49" s="20">
        <v>196</v>
      </c>
      <c r="AU49" s="20">
        <v>138</v>
      </c>
      <c r="AV49" s="20">
        <v>6.6000000000000003E-2</v>
      </c>
      <c r="AW49" s="20">
        <v>3</v>
      </c>
      <c r="AX49" s="20">
        <v>6</v>
      </c>
      <c r="AY49" s="20">
        <v>0.5</v>
      </c>
      <c r="AZ49" s="20">
        <v>0.4</v>
      </c>
      <c r="BA49" s="20">
        <v>7.9</v>
      </c>
      <c r="BB49" s="20">
        <v>71.3</v>
      </c>
      <c r="BC49" s="20">
        <v>0.4</v>
      </c>
      <c r="BD49" s="20">
        <v>2</v>
      </c>
      <c r="BE49" s="20">
        <v>1.0900000000000001</v>
      </c>
      <c r="BF49" s="20">
        <v>0.44</v>
      </c>
      <c r="BG49" s="20">
        <v>8.68</v>
      </c>
      <c r="BH49" s="20">
        <v>2.14</v>
      </c>
      <c r="BI49" s="20">
        <v>3</v>
      </c>
      <c r="BJ49" s="20" t="s">
        <v>308</v>
      </c>
      <c r="BK49" s="20">
        <v>0.39</v>
      </c>
      <c r="BL49" s="20" t="s">
        <v>308</v>
      </c>
      <c r="BM49" s="20">
        <v>3.2</v>
      </c>
      <c r="BN49" s="20">
        <v>0.15</v>
      </c>
      <c r="BO49" s="20" t="s">
        <v>308</v>
      </c>
      <c r="BP49" s="20">
        <v>1</v>
      </c>
      <c r="BQ49" s="20">
        <v>5.9</v>
      </c>
      <c r="BR49" s="20">
        <v>9</v>
      </c>
      <c r="BS49" s="20">
        <v>1.1200000000000001</v>
      </c>
      <c r="BT49" s="20">
        <v>12.9</v>
      </c>
      <c r="BU49" s="20">
        <v>0.3</v>
      </c>
      <c r="BV49" s="20">
        <v>1.6</v>
      </c>
      <c r="BW49" s="20" t="s">
        <v>308</v>
      </c>
      <c r="BX49" s="20" t="s">
        <v>308</v>
      </c>
      <c r="BY49" s="20">
        <v>0.34</v>
      </c>
      <c r="BZ49" s="20">
        <v>0.1</v>
      </c>
      <c r="CA49" s="20" t="s">
        <v>308</v>
      </c>
      <c r="CB49" s="20">
        <v>0.15</v>
      </c>
      <c r="CC49" s="20">
        <v>0.13</v>
      </c>
      <c r="CD49" s="20">
        <v>2</v>
      </c>
      <c r="CE49" s="20">
        <v>9.5</v>
      </c>
      <c r="CF49" s="20">
        <v>0.9</v>
      </c>
      <c r="CG49" s="20">
        <v>27.3</v>
      </c>
    </row>
    <row r="50" spans="1:85" x14ac:dyDescent="0.2">
      <c r="A50" s="15" t="s">
        <v>99</v>
      </c>
      <c r="B50" s="16">
        <v>513313.11</v>
      </c>
      <c r="C50" s="16">
        <v>5515715.71</v>
      </c>
      <c r="D50" s="17">
        <v>253.89</v>
      </c>
      <c r="E50" s="18" t="s">
        <v>131</v>
      </c>
      <c r="F50" s="23">
        <v>165.15</v>
      </c>
      <c r="G50" s="23">
        <v>165.35</v>
      </c>
      <c r="H50" s="18" t="s">
        <v>270</v>
      </c>
      <c r="I50" s="20">
        <v>5.74</v>
      </c>
      <c r="J50" s="20" t="s">
        <v>308</v>
      </c>
      <c r="K50" s="20">
        <v>12.1</v>
      </c>
      <c r="L50" s="20">
        <v>0.25</v>
      </c>
      <c r="M50" s="20">
        <v>16.8</v>
      </c>
      <c r="N50" s="20">
        <v>0.62</v>
      </c>
      <c r="O50" s="20">
        <v>11.9</v>
      </c>
      <c r="P50" s="20">
        <v>0.32</v>
      </c>
      <c r="Q50" s="20">
        <v>0.71</v>
      </c>
      <c r="R50" s="20">
        <v>0.06</v>
      </c>
      <c r="S50" s="20">
        <v>48.8</v>
      </c>
      <c r="T50" s="20">
        <v>0.93</v>
      </c>
      <c r="U50" s="20">
        <v>0.02</v>
      </c>
      <c r="V50" s="20">
        <v>0.04</v>
      </c>
      <c r="W50" s="20">
        <v>1.31</v>
      </c>
      <c r="X50" s="20">
        <v>99.6</v>
      </c>
      <c r="Y50" s="20">
        <v>0.19</v>
      </c>
      <c r="Z50" s="20" t="s">
        <v>308</v>
      </c>
      <c r="AA50" s="20">
        <v>2.99</v>
      </c>
      <c r="AB50" s="20">
        <v>8.91</v>
      </c>
      <c r="AC50" s="20">
        <v>0.17</v>
      </c>
      <c r="AD50" s="20">
        <v>11.9</v>
      </c>
      <c r="AE50" s="20">
        <v>0.53</v>
      </c>
      <c r="AF50" s="20">
        <v>7.26</v>
      </c>
      <c r="AG50" s="20">
        <v>0.03</v>
      </c>
      <c r="AH50" s="20">
        <v>0.01</v>
      </c>
      <c r="AI50" s="20">
        <v>23.1</v>
      </c>
      <c r="AJ50" s="20">
        <v>0.55000000000000004</v>
      </c>
      <c r="AK50" s="20">
        <v>130</v>
      </c>
      <c r="AL50" s="20">
        <v>94.5</v>
      </c>
      <c r="AM50" s="20" t="s">
        <v>308</v>
      </c>
      <c r="AN50" s="20">
        <v>10</v>
      </c>
      <c r="AO50" s="20" t="s">
        <v>308</v>
      </c>
      <c r="AP50" s="20">
        <v>2380</v>
      </c>
      <c r="AQ50" s="20">
        <v>298</v>
      </c>
      <c r="AR50" s="20">
        <v>35</v>
      </c>
      <c r="AS50" s="20">
        <v>152</v>
      </c>
      <c r="AT50" s="20">
        <v>216</v>
      </c>
      <c r="AU50" s="20">
        <v>194</v>
      </c>
      <c r="AV50" s="20" t="s">
        <v>308</v>
      </c>
      <c r="AW50" s="20" t="s">
        <v>308</v>
      </c>
      <c r="AX50" s="20" t="s">
        <v>308</v>
      </c>
      <c r="AY50" s="20" t="s">
        <v>308</v>
      </c>
      <c r="AZ50" s="20">
        <v>0.2</v>
      </c>
      <c r="BA50" s="20">
        <v>9.6</v>
      </c>
      <c r="BB50" s="20">
        <v>63.1</v>
      </c>
      <c r="BC50" s="20">
        <v>0.3</v>
      </c>
      <c r="BD50" s="20">
        <v>2.84</v>
      </c>
      <c r="BE50" s="20">
        <v>1.39</v>
      </c>
      <c r="BF50" s="20">
        <v>0.82</v>
      </c>
      <c r="BG50" s="20">
        <v>10.6</v>
      </c>
      <c r="BH50" s="20">
        <v>2.93</v>
      </c>
      <c r="BI50" s="20">
        <v>2</v>
      </c>
      <c r="BJ50" s="20">
        <v>2</v>
      </c>
      <c r="BK50" s="20">
        <v>0.52</v>
      </c>
      <c r="BL50" s="20" t="s">
        <v>308</v>
      </c>
      <c r="BM50" s="20">
        <v>3.4</v>
      </c>
      <c r="BN50" s="20">
        <v>0.17</v>
      </c>
      <c r="BO50" s="20" t="s">
        <v>308</v>
      </c>
      <c r="BP50" s="20">
        <v>2</v>
      </c>
      <c r="BQ50" s="20">
        <v>8.1</v>
      </c>
      <c r="BR50" s="20">
        <v>6</v>
      </c>
      <c r="BS50" s="20">
        <v>1.52</v>
      </c>
      <c r="BT50" s="20">
        <v>10.8</v>
      </c>
      <c r="BU50" s="20">
        <v>1.1000000000000001</v>
      </c>
      <c r="BV50" s="20">
        <v>2.2999999999999998</v>
      </c>
      <c r="BW50" s="20">
        <v>1</v>
      </c>
      <c r="BX50" s="20" t="s">
        <v>308</v>
      </c>
      <c r="BY50" s="20">
        <v>0.45</v>
      </c>
      <c r="BZ50" s="20">
        <v>0.4</v>
      </c>
      <c r="CA50" s="20" t="s">
        <v>308</v>
      </c>
      <c r="CB50" s="20">
        <v>0.21</v>
      </c>
      <c r="CC50" s="20">
        <v>0.11</v>
      </c>
      <c r="CD50" s="20" t="s">
        <v>308</v>
      </c>
      <c r="CE50" s="20">
        <v>13.6</v>
      </c>
      <c r="CF50" s="20">
        <v>1.2</v>
      </c>
      <c r="CG50" s="20">
        <v>52.1</v>
      </c>
    </row>
    <row r="51" spans="1:85" x14ac:dyDescent="0.2">
      <c r="B51" s="25"/>
      <c r="C51" s="25"/>
      <c r="D51" s="26"/>
      <c r="E51" s="25"/>
      <c r="F51" s="27"/>
      <c r="G51" s="27"/>
      <c r="H51" s="2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85" s="42" customFormat="1" ht="33.75" x14ac:dyDescent="0.25">
      <c r="A52" s="140" t="s">
        <v>402</v>
      </c>
      <c r="B52" s="141"/>
      <c r="C52" s="141"/>
      <c r="D52" s="141"/>
      <c r="E52" s="141"/>
      <c r="F52" s="141"/>
      <c r="G52" s="141"/>
      <c r="H52" s="141"/>
      <c r="I52" s="142" t="s">
        <v>395</v>
      </c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47" t="s">
        <v>396</v>
      </c>
      <c r="Z52" s="48" t="s">
        <v>397</v>
      </c>
      <c r="AA52" s="40" t="s">
        <v>398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1" t="s">
        <v>399</v>
      </c>
      <c r="AW52" s="45" t="s">
        <v>400</v>
      </c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</row>
    <row r="53" spans="1:85" s="8" customFormat="1" ht="31.9" customHeight="1" x14ac:dyDescent="0.25">
      <c r="A53" s="146" t="s">
        <v>254</v>
      </c>
      <c r="B53" s="143" t="s">
        <v>258</v>
      </c>
      <c r="C53" s="143"/>
      <c r="D53" s="143"/>
      <c r="E53" s="143" t="s">
        <v>257</v>
      </c>
      <c r="F53" s="144" t="s">
        <v>259</v>
      </c>
      <c r="G53" s="144"/>
      <c r="H53" s="5" t="s">
        <v>252</v>
      </c>
      <c r="I53" s="6" t="s">
        <v>112</v>
      </c>
      <c r="J53" s="6" t="s">
        <v>113</v>
      </c>
      <c r="K53" s="6" t="s">
        <v>114</v>
      </c>
      <c r="L53" s="6" t="s">
        <v>115</v>
      </c>
      <c r="M53" s="6" t="s">
        <v>116</v>
      </c>
      <c r="N53" s="6" t="s">
        <v>117</v>
      </c>
      <c r="O53" s="6" t="s">
        <v>118</v>
      </c>
      <c r="P53" s="6" t="s">
        <v>119</v>
      </c>
      <c r="Q53" s="6" t="s">
        <v>120</v>
      </c>
      <c r="R53" s="6" t="s">
        <v>121</v>
      </c>
      <c r="S53" s="6" t="s">
        <v>122</v>
      </c>
      <c r="T53" s="6" t="s">
        <v>123</v>
      </c>
      <c r="U53" s="6" t="s">
        <v>124</v>
      </c>
      <c r="V53" s="6" t="s">
        <v>125</v>
      </c>
      <c r="W53" s="6" t="s">
        <v>260</v>
      </c>
      <c r="X53" s="6" t="s">
        <v>307</v>
      </c>
      <c r="Y53" s="7" t="s">
        <v>0</v>
      </c>
      <c r="Z53" s="7" t="s">
        <v>1</v>
      </c>
      <c r="AA53" s="6" t="s">
        <v>4</v>
      </c>
      <c r="AB53" s="6" t="s">
        <v>10</v>
      </c>
      <c r="AC53" s="6" t="s">
        <v>14</v>
      </c>
      <c r="AD53" s="6" t="s">
        <v>20</v>
      </c>
      <c r="AE53" s="6" t="s">
        <v>26</v>
      </c>
      <c r="AF53" s="6" t="s">
        <v>30</v>
      </c>
      <c r="AG53" s="6" t="s">
        <v>404</v>
      </c>
      <c r="AH53" s="6" t="s">
        <v>40</v>
      </c>
      <c r="AI53" s="6" t="s">
        <v>319</v>
      </c>
      <c r="AJ53" s="6" t="s">
        <v>50</v>
      </c>
      <c r="AK53" s="6" t="s">
        <v>6</v>
      </c>
      <c r="AL53" s="6" t="s">
        <v>7</v>
      </c>
      <c r="AM53" s="6" t="s">
        <v>8</v>
      </c>
      <c r="AN53" s="6" t="s">
        <v>16</v>
      </c>
      <c r="AO53" s="6" t="s">
        <v>304</v>
      </c>
      <c r="AP53" s="6" t="s">
        <v>31</v>
      </c>
      <c r="AQ53" s="6" t="s">
        <v>35</v>
      </c>
      <c r="AR53" s="6" t="s">
        <v>42</v>
      </c>
      <c r="AS53" s="6" t="s">
        <v>46</v>
      </c>
      <c r="AT53" s="6" t="s">
        <v>54</v>
      </c>
      <c r="AU53" s="6" t="s">
        <v>58</v>
      </c>
      <c r="AV53" s="7" t="s">
        <v>2</v>
      </c>
      <c r="AW53" s="6" t="s">
        <v>3</v>
      </c>
      <c r="AX53" s="6" t="s">
        <v>5</v>
      </c>
      <c r="AY53" s="6" t="s">
        <v>9</v>
      </c>
      <c r="AZ53" s="6" t="s">
        <v>11</v>
      </c>
      <c r="BA53" s="6" t="s">
        <v>12</v>
      </c>
      <c r="BB53" s="6" t="s">
        <v>13</v>
      </c>
      <c r="BC53" s="6" t="s">
        <v>15</v>
      </c>
      <c r="BD53" s="6" t="s">
        <v>17</v>
      </c>
      <c r="BE53" s="6" t="s">
        <v>18</v>
      </c>
      <c r="BF53" s="6" t="s">
        <v>19</v>
      </c>
      <c r="BG53" s="6" t="s">
        <v>309</v>
      </c>
      <c r="BH53" s="6" t="s">
        <v>21</v>
      </c>
      <c r="BI53" s="6" t="s">
        <v>22</v>
      </c>
      <c r="BJ53" s="6" t="s">
        <v>23</v>
      </c>
      <c r="BK53" s="6" t="s">
        <v>24</v>
      </c>
      <c r="BL53" s="6" t="s">
        <v>25</v>
      </c>
      <c r="BM53" s="6" t="s">
        <v>27</v>
      </c>
      <c r="BN53" s="6" t="s">
        <v>29</v>
      </c>
      <c r="BO53" s="6" t="s">
        <v>32</v>
      </c>
      <c r="BP53" s="6" t="s">
        <v>33</v>
      </c>
      <c r="BQ53" s="6" t="s">
        <v>34</v>
      </c>
      <c r="BR53" s="6" t="s">
        <v>37</v>
      </c>
      <c r="BS53" s="6" t="s">
        <v>38</v>
      </c>
      <c r="BT53" s="6" t="s">
        <v>39</v>
      </c>
      <c r="BU53" s="6" t="s">
        <v>41</v>
      </c>
      <c r="BV53" s="6" t="s">
        <v>44</v>
      </c>
      <c r="BW53" s="6" t="s">
        <v>45</v>
      </c>
      <c r="BX53" s="6" t="s">
        <v>47</v>
      </c>
      <c r="BY53" s="6" t="s">
        <v>48</v>
      </c>
      <c r="BZ53" s="6" t="s">
        <v>49</v>
      </c>
      <c r="CA53" s="6" t="s">
        <v>51</v>
      </c>
      <c r="CB53" s="6" t="s">
        <v>52</v>
      </c>
      <c r="CC53" s="6" t="s">
        <v>53</v>
      </c>
      <c r="CD53" s="6" t="s">
        <v>55</v>
      </c>
      <c r="CE53" s="6" t="s">
        <v>56</v>
      </c>
      <c r="CF53" s="6" t="s">
        <v>57</v>
      </c>
      <c r="CG53" s="6" t="s">
        <v>59</v>
      </c>
    </row>
    <row r="54" spans="1:85" x14ac:dyDescent="0.2">
      <c r="A54" s="146"/>
      <c r="B54" s="9" t="s">
        <v>255</v>
      </c>
      <c r="C54" s="10" t="s">
        <v>256</v>
      </c>
      <c r="D54" s="33" t="s">
        <v>313</v>
      </c>
      <c r="E54" s="143"/>
      <c r="F54" s="29" t="s">
        <v>250</v>
      </c>
      <c r="G54" s="29" t="s">
        <v>251</v>
      </c>
      <c r="H54" s="11" t="s">
        <v>253</v>
      </c>
      <c r="I54" s="12" t="s">
        <v>61</v>
      </c>
      <c r="J54" s="12" t="s">
        <v>61</v>
      </c>
      <c r="K54" s="12" t="s">
        <v>61</v>
      </c>
      <c r="L54" s="12" t="s">
        <v>61</v>
      </c>
      <c r="M54" s="12" t="s">
        <v>61</v>
      </c>
      <c r="N54" s="12" t="s">
        <v>61</v>
      </c>
      <c r="O54" s="12" t="s">
        <v>61</v>
      </c>
      <c r="P54" s="12" t="s">
        <v>61</v>
      </c>
      <c r="Q54" s="12" t="s">
        <v>61</v>
      </c>
      <c r="R54" s="12" t="s">
        <v>61</v>
      </c>
      <c r="S54" s="12" t="s">
        <v>61</v>
      </c>
      <c r="T54" s="12" t="s">
        <v>61</v>
      </c>
      <c r="U54" s="12" t="s">
        <v>61</v>
      </c>
      <c r="V54" s="12" t="s">
        <v>61</v>
      </c>
      <c r="W54" s="12" t="s">
        <v>61</v>
      </c>
      <c r="X54" s="12" t="s">
        <v>61</v>
      </c>
      <c r="Y54" s="13">
        <v>0.01</v>
      </c>
      <c r="Z54" s="13">
        <v>0.01</v>
      </c>
      <c r="AA54" s="12">
        <v>0.01</v>
      </c>
      <c r="AB54" s="12">
        <v>0.05</v>
      </c>
      <c r="AC54" s="12">
        <v>5.0000000000000001E-3</v>
      </c>
      <c r="AD54" s="12">
        <v>0.01</v>
      </c>
      <c r="AE54" s="12">
        <v>0.05</v>
      </c>
      <c r="AF54" s="12">
        <v>0.01</v>
      </c>
      <c r="AG54" s="12">
        <v>0.01</v>
      </c>
      <c r="AH54" s="12">
        <v>0.01</v>
      </c>
      <c r="AI54" s="12">
        <v>0.01</v>
      </c>
      <c r="AJ54" s="12">
        <v>0.01</v>
      </c>
      <c r="AK54" s="12" t="s">
        <v>63</v>
      </c>
      <c r="AL54" s="12">
        <v>0.5</v>
      </c>
      <c r="AM54" s="12" t="s">
        <v>62</v>
      </c>
      <c r="AN54" s="12" t="s">
        <v>62</v>
      </c>
      <c r="AO54" s="12" t="s">
        <v>64</v>
      </c>
      <c r="AP54" s="12" t="s">
        <v>64</v>
      </c>
      <c r="AQ54" s="12" t="s">
        <v>62</v>
      </c>
      <c r="AR54" s="12" t="s">
        <v>62</v>
      </c>
      <c r="AS54" s="12">
        <v>0.1</v>
      </c>
      <c r="AT54" s="12" t="s">
        <v>62</v>
      </c>
      <c r="AU54" s="12" t="s">
        <v>62</v>
      </c>
      <c r="AV54" s="13">
        <v>2E-3</v>
      </c>
      <c r="AW54" s="12" t="s">
        <v>60</v>
      </c>
      <c r="AX54" s="12" t="s">
        <v>62</v>
      </c>
      <c r="AY54" s="12">
        <v>0.1</v>
      </c>
      <c r="AZ54" s="12">
        <v>0.2</v>
      </c>
      <c r="BA54" s="12">
        <v>0.1</v>
      </c>
      <c r="BB54" s="12">
        <v>0.5</v>
      </c>
      <c r="BC54" s="12">
        <v>0.1</v>
      </c>
      <c r="BD54" s="12">
        <v>0.05</v>
      </c>
      <c r="BE54" s="12">
        <v>0.05</v>
      </c>
      <c r="BF54" s="12">
        <v>0.05</v>
      </c>
      <c r="BG54" s="12">
        <v>0.01</v>
      </c>
      <c r="BH54" s="12">
        <v>0.05</v>
      </c>
      <c r="BI54" s="12" t="s">
        <v>60</v>
      </c>
      <c r="BJ54" s="12" t="s">
        <v>60</v>
      </c>
      <c r="BK54" s="12">
        <v>0.05</v>
      </c>
      <c r="BL54" s="12">
        <v>0.2</v>
      </c>
      <c r="BM54" s="12">
        <v>0.1</v>
      </c>
      <c r="BN54" s="12">
        <v>0.05</v>
      </c>
      <c r="BO54" s="12" t="s">
        <v>65</v>
      </c>
      <c r="BP54" s="12" t="s">
        <v>60</v>
      </c>
      <c r="BQ54" s="12">
        <v>0.1</v>
      </c>
      <c r="BR54" s="12" t="s">
        <v>62</v>
      </c>
      <c r="BS54" s="12">
        <v>0.05</v>
      </c>
      <c r="BT54" s="12">
        <v>0.2</v>
      </c>
      <c r="BU54" s="12">
        <v>0.1</v>
      </c>
      <c r="BV54" s="12">
        <v>0.1</v>
      </c>
      <c r="BW54" s="12" t="s">
        <v>60</v>
      </c>
      <c r="BX54" s="12">
        <v>0.5</v>
      </c>
      <c r="BY54" s="12">
        <v>0.05</v>
      </c>
      <c r="BZ54" s="12">
        <v>0.1</v>
      </c>
      <c r="CA54" s="12">
        <v>0.5</v>
      </c>
      <c r="CB54" s="12">
        <v>0.05</v>
      </c>
      <c r="CC54" s="12">
        <v>0.05</v>
      </c>
      <c r="CD54" s="12" t="s">
        <v>60</v>
      </c>
      <c r="CE54" s="12">
        <v>0.5</v>
      </c>
      <c r="CF54" s="12">
        <v>0.1</v>
      </c>
      <c r="CG54" s="12">
        <v>0.5</v>
      </c>
    </row>
    <row r="55" spans="1:85" s="30" customFormat="1" x14ac:dyDescent="0.2">
      <c r="A55" s="15" t="s">
        <v>178</v>
      </c>
      <c r="B55" s="16">
        <v>509468.4</v>
      </c>
      <c r="C55" s="16">
        <v>5516454</v>
      </c>
      <c r="D55" s="17"/>
      <c r="E55" s="18" t="s">
        <v>277</v>
      </c>
      <c r="F55" s="19"/>
      <c r="G55" s="19"/>
      <c r="H55" s="18" t="s">
        <v>266</v>
      </c>
      <c r="I55" s="20">
        <v>12.8</v>
      </c>
      <c r="J55" s="20" t="s">
        <v>308</v>
      </c>
      <c r="K55" s="20">
        <v>9.99</v>
      </c>
      <c r="L55" s="20">
        <v>0.02</v>
      </c>
      <c r="M55" s="20">
        <v>15.5</v>
      </c>
      <c r="N55" s="20">
        <v>0.68</v>
      </c>
      <c r="O55" s="20">
        <v>2.77</v>
      </c>
      <c r="P55" s="20">
        <v>0.24</v>
      </c>
      <c r="Q55" s="20">
        <v>2.2200000000000002</v>
      </c>
      <c r="R55" s="20">
        <v>0.27</v>
      </c>
      <c r="S55" s="20">
        <v>53</v>
      </c>
      <c r="T55" s="20">
        <v>2.76</v>
      </c>
      <c r="U55" s="20">
        <v>0.01</v>
      </c>
      <c r="V55" s="20">
        <v>0.05</v>
      </c>
      <c r="W55" s="20">
        <v>0.48</v>
      </c>
      <c r="X55" s="20">
        <v>101</v>
      </c>
      <c r="Y55" s="20">
        <v>0.02</v>
      </c>
      <c r="Z55" s="20" t="s">
        <v>308</v>
      </c>
      <c r="AA55" s="20">
        <v>6.51</v>
      </c>
      <c r="AB55" s="20">
        <v>6.79</v>
      </c>
      <c r="AC55" s="20">
        <v>1.0999999999999999E-2</v>
      </c>
      <c r="AD55" s="20">
        <v>10.5</v>
      </c>
      <c r="AE55" s="20">
        <v>0.56999999999999995</v>
      </c>
      <c r="AF55" s="20">
        <v>1.62</v>
      </c>
      <c r="AG55" s="20">
        <v>0.12</v>
      </c>
      <c r="AH55" s="20" t="s">
        <v>308</v>
      </c>
      <c r="AI55" s="20">
        <v>24</v>
      </c>
      <c r="AJ55" s="20">
        <v>1.6</v>
      </c>
      <c r="AK55" s="20">
        <v>82</v>
      </c>
      <c r="AL55" s="20">
        <v>83.7</v>
      </c>
      <c r="AM55" s="20">
        <v>25</v>
      </c>
      <c r="AN55" s="20">
        <v>32</v>
      </c>
      <c r="AO55" s="20" t="s">
        <v>308</v>
      </c>
      <c r="AP55" s="20">
        <v>1780</v>
      </c>
      <c r="AQ55" s="20" t="s">
        <v>308</v>
      </c>
      <c r="AR55" s="20">
        <v>42</v>
      </c>
      <c r="AS55" s="20">
        <v>112</v>
      </c>
      <c r="AT55" s="20">
        <v>263</v>
      </c>
      <c r="AU55" s="20">
        <v>75</v>
      </c>
      <c r="AV55" s="20">
        <v>3.0000000000000001E-3</v>
      </c>
      <c r="AW55" s="20" t="s">
        <v>308</v>
      </c>
      <c r="AX55" s="20" t="s">
        <v>308</v>
      </c>
      <c r="AY55" s="20">
        <v>0.1</v>
      </c>
      <c r="AZ55" s="20" t="s">
        <v>308</v>
      </c>
      <c r="BA55" s="20">
        <v>19.600000000000001</v>
      </c>
      <c r="BB55" s="20">
        <v>27.4</v>
      </c>
      <c r="BC55" s="20">
        <v>0.2</v>
      </c>
      <c r="BD55" s="20">
        <v>7.02</v>
      </c>
      <c r="BE55" s="20">
        <v>4.6399999999999997</v>
      </c>
      <c r="BF55" s="20">
        <v>2.54</v>
      </c>
      <c r="BG55" s="20">
        <v>18.899999999999999</v>
      </c>
      <c r="BH55" s="20">
        <v>6.18</v>
      </c>
      <c r="BI55" s="20">
        <v>2</v>
      </c>
      <c r="BJ55" s="20">
        <v>4</v>
      </c>
      <c r="BK55" s="20">
        <v>1.48</v>
      </c>
      <c r="BL55" s="20" t="s">
        <v>308</v>
      </c>
      <c r="BM55" s="20">
        <v>7</v>
      </c>
      <c r="BN55" s="20">
        <v>0.71</v>
      </c>
      <c r="BO55" s="20">
        <v>4</v>
      </c>
      <c r="BP55" s="20">
        <v>7</v>
      </c>
      <c r="BQ55" s="20">
        <v>15.4</v>
      </c>
      <c r="BR55" s="20" t="s">
        <v>308</v>
      </c>
      <c r="BS55" s="20">
        <v>2.8</v>
      </c>
      <c r="BT55" s="20">
        <v>14</v>
      </c>
      <c r="BU55" s="20" t="s">
        <v>308</v>
      </c>
      <c r="BV55" s="20">
        <v>4.5999999999999996</v>
      </c>
      <c r="BW55" s="20">
        <v>2</v>
      </c>
      <c r="BX55" s="20" t="s">
        <v>308</v>
      </c>
      <c r="BY55" s="20">
        <v>1.06</v>
      </c>
      <c r="BZ55" s="20">
        <v>0.8</v>
      </c>
      <c r="CA55" s="20" t="s">
        <v>308</v>
      </c>
      <c r="CB55" s="20">
        <v>0.67</v>
      </c>
      <c r="CC55" s="20">
        <v>0.19</v>
      </c>
      <c r="CD55" s="20" t="s">
        <v>308</v>
      </c>
      <c r="CE55" s="20">
        <v>42</v>
      </c>
      <c r="CF55" s="20">
        <v>4.7</v>
      </c>
      <c r="CG55" s="20">
        <v>149</v>
      </c>
    </row>
    <row r="56" spans="1:85" s="30" customFormat="1" x14ac:dyDescent="0.2">
      <c r="A56" s="15" t="s">
        <v>183</v>
      </c>
      <c r="B56" s="16">
        <v>514069.41995700001</v>
      </c>
      <c r="C56" s="16">
        <v>5514877.0951749999</v>
      </c>
      <c r="D56" s="17"/>
      <c r="E56" s="18" t="s">
        <v>278</v>
      </c>
      <c r="F56" s="19"/>
      <c r="G56" s="19"/>
      <c r="H56" s="18" t="s">
        <v>266</v>
      </c>
      <c r="I56" s="20">
        <v>12.6</v>
      </c>
      <c r="J56" s="20">
        <v>0.01</v>
      </c>
      <c r="K56" s="20">
        <v>5.92</v>
      </c>
      <c r="L56" s="20">
        <v>0.01</v>
      </c>
      <c r="M56" s="20">
        <v>16</v>
      </c>
      <c r="N56" s="20">
        <v>0.52</v>
      </c>
      <c r="O56" s="20">
        <v>5.57</v>
      </c>
      <c r="P56" s="20">
        <v>0.26</v>
      </c>
      <c r="Q56" s="20">
        <v>1.97</v>
      </c>
      <c r="R56" s="20">
        <v>0.17</v>
      </c>
      <c r="S56" s="20">
        <v>51.8</v>
      </c>
      <c r="T56" s="20">
        <v>2.54</v>
      </c>
      <c r="U56" s="20" t="s">
        <v>308</v>
      </c>
      <c r="V56" s="20">
        <v>0.12</v>
      </c>
      <c r="W56" s="20">
        <v>3.07</v>
      </c>
      <c r="X56" s="20">
        <v>101</v>
      </c>
      <c r="Y56" s="20">
        <v>0.06</v>
      </c>
      <c r="Z56" s="20" t="s">
        <v>308</v>
      </c>
      <c r="AA56" s="20">
        <v>6.42</v>
      </c>
      <c r="AB56" s="20">
        <v>4.0599999999999996</v>
      </c>
      <c r="AC56" s="20">
        <v>6.0000000000000001E-3</v>
      </c>
      <c r="AD56" s="20">
        <v>10.8</v>
      </c>
      <c r="AE56" s="20">
        <v>0.45</v>
      </c>
      <c r="AF56" s="20">
        <v>3.22</v>
      </c>
      <c r="AG56" s="20">
        <v>7.0000000000000007E-2</v>
      </c>
      <c r="AH56" s="20">
        <v>0.2</v>
      </c>
      <c r="AI56" s="20">
        <v>23.6</v>
      </c>
      <c r="AJ56" s="20">
        <v>1.47</v>
      </c>
      <c r="AK56" s="20">
        <v>41</v>
      </c>
      <c r="AL56" s="20">
        <v>180</v>
      </c>
      <c r="AM56" s="20">
        <v>23</v>
      </c>
      <c r="AN56" s="20">
        <v>26</v>
      </c>
      <c r="AO56" s="20">
        <v>19</v>
      </c>
      <c r="AP56" s="20">
        <v>1970</v>
      </c>
      <c r="AQ56" s="20">
        <v>30</v>
      </c>
      <c r="AR56" s="20">
        <v>47</v>
      </c>
      <c r="AS56" s="20">
        <v>159</v>
      </c>
      <c r="AT56" s="20">
        <v>654</v>
      </c>
      <c r="AU56" s="20">
        <v>155</v>
      </c>
      <c r="AV56" s="20" t="s">
        <v>308</v>
      </c>
      <c r="AW56" s="20" t="s">
        <v>308</v>
      </c>
      <c r="AX56" s="20" t="s">
        <v>308</v>
      </c>
      <c r="AY56" s="20">
        <v>0.2</v>
      </c>
      <c r="AZ56" s="20" t="s">
        <v>308</v>
      </c>
      <c r="BA56" s="20">
        <v>18.399999999999999</v>
      </c>
      <c r="BB56" s="20">
        <v>38.700000000000003</v>
      </c>
      <c r="BC56" s="20">
        <v>0.2</v>
      </c>
      <c r="BD56" s="20">
        <v>6.18</v>
      </c>
      <c r="BE56" s="20">
        <v>3.93</v>
      </c>
      <c r="BF56" s="20">
        <v>1.37</v>
      </c>
      <c r="BG56" s="20">
        <v>19.899999999999999</v>
      </c>
      <c r="BH56" s="20">
        <v>5.24</v>
      </c>
      <c r="BI56" s="20">
        <v>2</v>
      </c>
      <c r="BJ56" s="20">
        <v>3</v>
      </c>
      <c r="BK56" s="20">
        <v>1.28</v>
      </c>
      <c r="BL56" s="20" t="s">
        <v>308</v>
      </c>
      <c r="BM56" s="20">
        <v>6.8</v>
      </c>
      <c r="BN56" s="20">
        <v>0.61</v>
      </c>
      <c r="BO56" s="20" t="s">
        <v>308</v>
      </c>
      <c r="BP56" s="20">
        <v>5</v>
      </c>
      <c r="BQ56" s="20">
        <v>14.1</v>
      </c>
      <c r="BR56" s="20">
        <v>6</v>
      </c>
      <c r="BS56" s="20">
        <v>2.56</v>
      </c>
      <c r="BT56" s="20">
        <v>7.6</v>
      </c>
      <c r="BU56" s="20">
        <v>0.3</v>
      </c>
      <c r="BV56" s="20">
        <v>4.3</v>
      </c>
      <c r="BW56" s="20">
        <v>2</v>
      </c>
      <c r="BX56" s="20" t="s">
        <v>308</v>
      </c>
      <c r="BY56" s="20">
        <v>0.89</v>
      </c>
      <c r="BZ56" s="20">
        <v>0.5</v>
      </c>
      <c r="CA56" s="20">
        <v>2.1</v>
      </c>
      <c r="CB56" s="20">
        <v>0.55000000000000004</v>
      </c>
      <c r="CC56" s="20">
        <v>0.13</v>
      </c>
      <c r="CD56" s="20" t="s">
        <v>308</v>
      </c>
      <c r="CE56" s="20">
        <v>35.700000000000003</v>
      </c>
      <c r="CF56" s="20">
        <v>3.9</v>
      </c>
      <c r="CG56" s="20">
        <v>106</v>
      </c>
    </row>
    <row r="57" spans="1:85" s="30" customFormat="1" x14ac:dyDescent="0.2">
      <c r="A57" s="15" t="s">
        <v>184</v>
      </c>
      <c r="B57" s="16">
        <v>514063.73724699998</v>
      </c>
      <c r="C57" s="16">
        <v>5514875.5238389997</v>
      </c>
      <c r="D57" s="17"/>
      <c r="E57" s="18" t="s">
        <v>279</v>
      </c>
      <c r="F57" s="19"/>
      <c r="G57" s="19"/>
      <c r="H57" s="18" t="s">
        <v>266</v>
      </c>
      <c r="I57" s="20">
        <v>12.5</v>
      </c>
      <c r="J57" s="20">
        <v>0.02</v>
      </c>
      <c r="K57" s="20">
        <v>6.44</v>
      </c>
      <c r="L57" s="20">
        <v>0.02</v>
      </c>
      <c r="M57" s="20">
        <v>15.7</v>
      </c>
      <c r="N57" s="20">
        <v>0.34</v>
      </c>
      <c r="O57" s="20">
        <v>4.58</v>
      </c>
      <c r="P57" s="20">
        <v>0.28000000000000003</v>
      </c>
      <c r="Q57" s="20">
        <v>2.69</v>
      </c>
      <c r="R57" s="20">
        <v>0.26</v>
      </c>
      <c r="S57" s="20">
        <v>51.4</v>
      </c>
      <c r="T57" s="20">
        <v>2.68</v>
      </c>
      <c r="U57" s="20">
        <v>0.02</v>
      </c>
      <c r="V57" s="20">
        <v>0.09</v>
      </c>
      <c r="W57" s="20">
        <v>3.06</v>
      </c>
      <c r="X57" s="20">
        <v>100</v>
      </c>
      <c r="Y57" s="20">
        <v>0.02</v>
      </c>
      <c r="Z57" s="20">
        <v>0.31</v>
      </c>
      <c r="AA57" s="20">
        <v>6.37</v>
      </c>
      <c r="AB57" s="20">
        <v>4.42</v>
      </c>
      <c r="AC57" s="20">
        <v>7.0000000000000001E-3</v>
      </c>
      <c r="AD57" s="20">
        <v>10.7</v>
      </c>
      <c r="AE57" s="20">
        <v>0.28000000000000003</v>
      </c>
      <c r="AF57" s="20">
        <v>2.65</v>
      </c>
      <c r="AG57" s="20">
        <v>0.1</v>
      </c>
      <c r="AH57" s="20">
        <v>1.33</v>
      </c>
      <c r="AI57" s="20">
        <v>23.6</v>
      </c>
      <c r="AJ57" s="20">
        <v>1.57</v>
      </c>
      <c r="AK57" s="20">
        <v>41</v>
      </c>
      <c r="AL57" s="20">
        <v>93.4</v>
      </c>
      <c r="AM57" s="20">
        <v>25</v>
      </c>
      <c r="AN57" s="20">
        <v>242</v>
      </c>
      <c r="AO57" s="20">
        <v>12</v>
      </c>
      <c r="AP57" s="20">
        <v>2110</v>
      </c>
      <c r="AQ57" s="20">
        <v>13</v>
      </c>
      <c r="AR57" s="20">
        <v>45</v>
      </c>
      <c r="AS57" s="20">
        <v>149</v>
      </c>
      <c r="AT57" s="20">
        <v>478</v>
      </c>
      <c r="AU57" s="20">
        <v>3060</v>
      </c>
      <c r="AV57" s="20">
        <v>5.0000000000000001E-3</v>
      </c>
      <c r="AW57" s="20">
        <v>1</v>
      </c>
      <c r="AX57" s="20">
        <v>29</v>
      </c>
      <c r="AY57" s="20">
        <v>0.2</v>
      </c>
      <c r="AZ57" s="20">
        <v>16.7</v>
      </c>
      <c r="BA57" s="20">
        <v>17.399999999999999</v>
      </c>
      <c r="BB57" s="20">
        <v>57.8</v>
      </c>
      <c r="BC57" s="20">
        <v>0.2</v>
      </c>
      <c r="BD57" s="20">
        <v>6.17</v>
      </c>
      <c r="BE57" s="20">
        <v>3.89</v>
      </c>
      <c r="BF57" s="20">
        <v>1.23</v>
      </c>
      <c r="BG57" s="20">
        <v>17.899999999999999</v>
      </c>
      <c r="BH57" s="20">
        <v>5.3</v>
      </c>
      <c r="BI57" s="20">
        <v>1</v>
      </c>
      <c r="BJ57" s="20">
        <v>3</v>
      </c>
      <c r="BK57" s="20">
        <v>1.25</v>
      </c>
      <c r="BL57" s="20" t="s">
        <v>308</v>
      </c>
      <c r="BM57" s="20">
        <v>6.1</v>
      </c>
      <c r="BN57" s="20">
        <v>0.59</v>
      </c>
      <c r="BO57" s="20" t="s">
        <v>308</v>
      </c>
      <c r="BP57" s="20">
        <v>7</v>
      </c>
      <c r="BQ57" s="20">
        <v>13.5</v>
      </c>
      <c r="BR57" s="20">
        <v>158</v>
      </c>
      <c r="BS57" s="20">
        <v>2.4900000000000002</v>
      </c>
      <c r="BT57" s="20">
        <v>5.3</v>
      </c>
      <c r="BU57" s="20">
        <v>0.8</v>
      </c>
      <c r="BV57" s="20">
        <v>4.2</v>
      </c>
      <c r="BW57" s="20">
        <v>1</v>
      </c>
      <c r="BX57" s="20" t="s">
        <v>308</v>
      </c>
      <c r="BY57" s="20">
        <v>0.91</v>
      </c>
      <c r="BZ57" s="20">
        <v>0.5</v>
      </c>
      <c r="CA57" s="20">
        <v>2.2999999999999998</v>
      </c>
      <c r="CB57" s="20">
        <v>0.54</v>
      </c>
      <c r="CC57" s="20">
        <v>0.14000000000000001</v>
      </c>
      <c r="CD57" s="20" t="s">
        <v>308</v>
      </c>
      <c r="CE57" s="20">
        <v>38.6</v>
      </c>
      <c r="CF57" s="20">
        <v>3.8</v>
      </c>
      <c r="CG57" s="20">
        <v>119</v>
      </c>
    </row>
    <row r="58" spans="1:85" s="30" customFormat="1" x14ac:dyDescent="0.2">
      <c r="A58" s="15" t="s">
        <v>86</v>
      </c>
      <c r="B58" s="16">
        <v>514975.14</v>
      </c>
      <c r="C58" s="16">
        <v>5514838.4800000004</v>
      </c>
      <c r="D58" s="17">
        <v>332.07</v>
      </c>
      <c r="E58" s="18" t="s">
        <v>130</v>
      </c>
      <c r="F58" s="23">
        <v>88.88</v>
      </c>
      <c r="G58" s="23">
        <v>89.12</v>
      </c>
      <c r="H58" s="18" t="s">
        <v>267</v>
      </c>
      <c r="I58" s="20">
        <v>13.1</v>
      </c>
      <c r="J58" s="20" t="s">
        <v>308</v>
      </c>
      <c r="K58" s="20">
        <v>11.9</v>
      </c>
      <c r="L58" s="20">
        <v>0.05</v>
      </c>
      <c r="M58" s="20">
        <v>9.81</v>
      </c>
      <c r="N58" s="20">
        <v>0.52</v>
      </c>
      <c r="O58" s="20">
        <v>10.1</v>
      </c>
      <c r="P58" s="20">
        <v>0.19</v>
      </c>
      <c r="Q58" s="20">
        <v>1.58</v>
      </c>
      <c r="R58" s="20">
        <v>7.0000000000000007E-2</v>
      </c>
      <c r="S58" s="20">
        <v>49.9</v>
      </c>
      <c r="T58" s="20">
        <v>0.73</v>
      </c>
      <c r="U58" s="20">
        <v>0.02</v>
      </c>
      <c r="V58" s="20">
        <v>0.04</v>
      </c>
      <c r="W58" s="20">
        <v>1.87</v>
      </c>
      <c r="X58" s="20">
        <v>99.9</v>
      </c>
      <c r="Y58" s="20">
        <v>0.05</v>
      </c>
      <c r="Z58" s="20" t="s">
        <v>308</v>
      </c>
      <c r="AA58" s="20">
        <v>6.91</v>
      </c>
      <c r="AB58" s="20">
        <v>8.9</v>
      </c>
      <c r="AC58" s="20">
        <v>3.1E-2</v>
      </c>
      <c r="AD58" s="20">
        <v>7.02</v>
      </c>
      <c r="AE58" s="20">
        <v>0.45</v>
      </c>
      <c r="AF58" s="20">
        <v>5.98</v>
      </c>
      <c r="AG58" s="20">
        <v>0.03</v>
      </c>
      <c r="AH58" s="20">
        <v>0.01</v>
      </c>
      <c r="AI58" s="20">
        <v>24.2</v>
      </c>
      <c r="AJ58" s="20">
        <v>0.45</v>
      </c>
      <c r="AK58" s="20">
        <v>21</v>
      </c>
      <c r="AL58" s="20">
        <v>165</v>
      </c>
      <c r="AM58" s="20" t="s">
        <v>308</v>
      </c>
      <c r="AN58" s="20">
        <v>74</v>
      </c>
      <c r="AO58" s="20" t="s">
        <v>308</v>
      </c>
      <c r="AP58" s="20">
        <v>1460</v>
      </c>
      <c r="AQ58" s="20">
        <v>131</v>
      </c>
      <c r="AR58" s="20">
        <v>49</v>
      </c>
      <c r="AS58" s="20">
        <v>184</v>
      </c>
      <c r="AT58" s="20">
        <v>217</v>
      </c>
      <c r="AU58" s="20">
        <v>63</v>
      </c>
      <c r="AV58" s="20">
        <v>1.2E-2</v>
      </c>
      <c r="AW58" s="20" t="s">
        <v>308</v>
      </c>
      <c r="AX58" s="20" t="s">
        <v>308</v>
      </c>
      <c r="AY58" s="20" t="s">
        <v>308</v>
      </c>
      <c r="AZ58" s="20" t="s">
        <v>308</v>
      </c>
      <c r="BA58" s="20">
        <v>7</v>
      </c>
      <c r="BB58" s="20">
        <v>49.5</v>
      </c>
      <c r="BC58" s="20">
        <v>0.3</v>
      </c>
      <c r="BD58" s="20">
        <v>3.21</v>
      </c>
      <c r="BE58" s="20">
        <v>2.08</v>
      </c>
      <c r="BF58" s="20">
        <v>0.76</v>
      </c>
      <c r="BG58" s="20">
        <v>13.8</v>
      </c>
      <c r="BH58" s="20">
        <v>2.7</v>
      </c>
      <c r="BI58" s="20">
        <v>2</v>
      </c>
      <c r="BJ58" s="20">
        <v>1</v>
      </c>
      <c r="BK58" s="20">
        <v>0.72</v>
      </c>
      <c r="BL58" s="20" t="s">
        <v>308</v>
      </c>
      <c r="BM58" s="20">
        <v>2.7</v>
      </c>
      <c r="BN58" s="20">
        <v>0.28000000000000003</v>
      </c>
      <c r="BO58" s="20" t="s">
        <v>308</v>
      </c>
      <c r="BP58" s="20">
        <v>1</v>
      </c>
      <c r="BQ58" s="20">
        <v>5.8</v>
      </c>
      <c r="BR58" s="20" t="s">
        <v>308</v>
      </c>
      <c r="BS58" s="20">
        <v>1.08</v>
      </c>
      <c r="BT58" s="20">
        <v>15.6</v>
      </c>
      <c r="BU58" s="20" t="s">
        <v>308</v>
      </c>
      <c r="BV58" s="20">
        <v>1.8</v>
      </c>
      <c r="BW58" s="20" t="s">
        <v>308</v>
      </c>
      <c r="BX58" s="20" t="s">
        <v>308</v>
      </c>
      <c r="BY58" s="20">
        <v>0.5</v>
      </c>
      <c r="BZ58" s="20">
        <v>0.2</v>
      </c>
      <c r="CA58" s="20" t="s">
        <v>308</v>
      </c>
      <c r="CB58" s="20">
        <v>0.32</v>
      </c>
      <c r="CC58" s="20">
        <v>0.05</v>
      </c>
      <c r="CD58" s="20" t="s">
        <v>308</v>
      </c>
      <c r="CE58" s="20">
        <v>17.600000000000001</v>
      </c>
      <c r="CF58" s="20">
        <v>2</v>
      </c>
      <c r="CG58" s="20">
        <v>36</v>
      </c>
    </row>
    <row r="59" spans="1:85" s="30" customFormat="1" x14ac:dyDescent="0.2">
      <c r="A59" s="15" t="s">
        <v>180</v>
      </c>
      <c r="B59" s="16">
        <v>508911.51558100001</v>
      </c>
      <c r="C59" s="21">
        <v>5514391.6027100002</v>
      </c>
      <c r="D59" s="17"/>
      <c r="E59" s="18" t="s">
        <v>276</v>
      </c>
      <c r="F59" s="19"/>
      <c r="G59" s="19"/>
      <c r="H59" s="18" t="s">
        <v>267</v>
      </c>
      <c r="I59" s="20">
        <v>17</v>
      </c>
      <c r="J59" s="20" t="s">
        <v>308</v>
      </c>
      <c r="K59" s="20">
        <v>3.12</v>
      </c>
      <c r="L59" s="20">
        <v>0.02</v>
      </c>
      <c r="M59" s="20">
        <v>14.7</v>
      </c>
      <c r="N59" s="20">
        <v>0.21</v>
      </c>
      <c r="O59" s="20">
        <v>6.53</v>
      </c>
      <c r="P59" s="20">
        <v>0.14000000000000001</v>
      </c>
      <c r="Q59" s="20">
        <v>5.04</v>
      </c>
      <c r="R59" s="20">
        <v>0.09</v>
      </c>
      <c r="S59" s="20">
        <v>44.2</v>
      </c>
      <c r="T59" s="20">
        <v>0.8</v>
      </c>
      <c r="U59" s="20" t="s">
        <v>308</v>
      </c>
      <c r="V59" s="20">
        <v>0.04</v>
      </c>
      <c r="W59" s="20">
        <v>6.49</v>
      </c>
      <c r="X59" s="20">
        <v>98.4</v>
      </c>
      <c r="Y59" s="20">
        <v>0.54</v>
      </c>
      <c r="Z59" s="20" t="s">
        <v>308</v>
      </c>
      <c r="AA59" s="20">
        <v>8.57</v>
      </c>
      <c r="AB59" s="20">
        <v>2.13</v>
      </c>
      <c r="AC59" s="20">
        <v>1.2E-2</v>
      </c>
      <c r="AD59" s="20">
        <v>9.81</v>
      </c>
      <c r="AE59" s="20">
        <v>0.19</v>
      </c>
      <c r="AF59" s="20">
        <v>3.63</v>
      </c>
      <c r="AG59" s="20">
        <v>0.03</v>
      </c>
      <c r="AH59" s="20">
        <v>1.42</v>
      </c>
      <c r="AI59" s="20">
        <v>20.2</v>
      </c>
      <c r="AJ59" s="20">
        <v>0.46</v>
      </c>
      <c r="AK59" s="20">
        <v>41</v>
      </c>
      <c r="AL59" s="20">
        <v>62.8</v>
      </c>
      <c r="AM59" s="20">
        <v>7</v>
      </c>
      <c r="AN59" s="20">
        <v>127</v>
      </c>
      <c r="AO59" s="20">
        <v>48</v>
      </c>
      <c r="AP59" s="20">
        <v>965</v>
      </c>
      <c r="AQ59" s="20">
        <v>47</v>
      </c>
      <c r="AR59" s="20">
        <v>40</v>
      </c>
      <c r="AS59" s="20">
        <v>23.5</v>
      </c>
      <c r="AT59" s="20">
        <v>199</v>
      </c>
      <c r="AU59" s="20">
        <v>59</v>
      </c>
      <c r="AV59" s="20">
        <v>9.0999999999999998E-2</v>
      </c>
      <c r="AW59" s="20" t="s">
        <v>308</v>
      </c>
      <c r="AX59" s="20">
        <v>2140</v>
      </c>
      <c r="AY59" s="20">
        <v>1.9</v>
      </c>
      <c r="AZ59" s="20">
        <v>0.4</v>
      </c>
      <c r="BA59" s="20">
        <v>2.6</v>
      </c>
      <c r="BB59" s="20">
        <v>33.5</v>
      </c>
      <c r="BC59" s="20">
        <v>0.4</v>
      </c>
      <c r="BD59" s="20">
        <v>2.68</v>
      </c>
      <c r="BE59" s="20">
        <v>1.72</v>
      </c>
      <c r="BF59" s="20">
        <v>0.27</v>
      </c>
      <c r="BG59" s="20">
        <v>16.100000000000001</v>
      </c>
      <c r="BH59" s="20">
        <v>1.85</v>
      </c>
      <c r="BI59" s="20">
        <v>1</v>
      </c>
      <c r="BJ59" s="20">
        <v>1</v>
      </c>
      <c r="BK59" s="20">
        <v>0.55000000000000004</v>
      </c>
      <c r="BL59" s="20" t="s">
        <v>308</v>
      </c>
      <c r="BM59" s="20">
        <v>0.7</v>
      </c>
      <c r="BN59" s="20">
        <v>0.25</v>
      </c>
      <c r="BO59" s="20">
        <v>2</v>
      </c>
      <c r="BP59" s="20">
        <v>2</v>
      </c>
      <c r="BQ59" s="20">
        <v>3</v>
      </c>
      <c r="BR59" s="20">
        <v>7</v>
      </c>
      <c r="BS59" s="20">
        <v>0.48</v>
      </c>
      <c r="BT59" s="20">
        <v>6.1</v>
      </c>
      <c r="BU59" s="20">
        <v>1.5</v>
      </c>
      <c r="BV59" s="20">
        <v>1.2</v>
      </c>
      <c r="BW59" s="20">
        <v>2</v>
      </c>
      <c r="BX59" s="20" t="s">
        <v>308</v>
      </c>
      <c r="BY59" s="20">
        <v>0.37</v>
      </c>
      <c r="BZ59" s="20">
        <v>0.3</v>
      </c>
      <c r="CA59" s="20">
        <v>1.2</v>
      </c>
      <c r="CB59" s="20">
        <v>0.23</v>
      </c>
      <c r="CC59" s="20">
        <v>7.0000000000000007E-2</v>
      </c>
      <c r="CD59" s="20">
        <v>6</v>
      </c>
      <c r="CE59" s="20">
        <v>15.4</v>
      </c>
      <c r="CF59" s="20">
        <v>1.7</v>
      </c>
      <c r="CG59" s="20">
        <v>46.8</v>
      </c>
    </row>
    <row r="60" spans="1:85" s="30" customFormat="1" x14ac:dyDescent="0.2">
      <c r="A60" s="15" t="s">
        <v>181</v>
      </c>
      <c r="B60" s="16">
        <v>508767.7</v>
      </c>
      <c r="C60" s="16">
        <v>5514456</v>
      </c>
      <c r="D60" s="17"/>
      <c r="E60" s="18" t="s">
        <v>269</v>
      </c>
      <c r="F60" s="19"/>
      <c r="G60" s="19"/>
      <c r="H60" s="18" t="s">
        <v>267</v>
      </c>
      <c r="I60" s="20">
        <v>16.7</v>
      </c>
      <c r="J60" s="20" t="s">
        <v>308</v>
      </c>
      <c r="K60" s="20">
        <v>12</v>
      </c>
      <c r="L60" s="20">
        <v>0.02</v>
      </c>
      <c r="M60" s="20">
        <v>8.2899999999999991</v>
      </c>
      <c r="N60" s="20">
        <v>0.09</v>
      </c>
      <c r="O60" s="20">
        <v>4.28</v>
      </c>
      <c r="P60" s="20">
        <v>0.16</v>
      </c>
      <c r="Q60" s="20">
        <v>4.1500000000000004</v>
      </c>
      <c r="R60" s="20">
        <v>0.11</v>
      </c>
      <c r="S60" s="20">
        <v>50.7</v>
      </c>
      <c r="T60" s="20">
        <v>0.98</v>
      </c>
      <c r="U60" s="20">
        <v>0.02</v>
      </c>
      <c r="V60" s="20">
        <v>0.03</v>
      </c>
      <c r="W60" s="20">
        <v>1.77</v>
      </c>
      <c r="X60" s="20">
        <v>99.3</v>
      </c>
      <c r="Y60" s="20">
        <v>0.32</v>
      </c>
      <c r="Z60" s="20" t="s">
        <v>308</v>
      </c>
      <c r="AA60" s="20">
        <v>8.6199999999999992</v>
      </c>
      <c r="AB60" s="20">
        <v>8.33</v>
      </c>
      <c r="AC60" s="20">
        <v>1.0999999999999999E-2</v>
      </c>
      <c r="AD60" s="20">
        <v>5.68</v>
      </c>
      <c r="AE60" s="20">
        <v>0.09</v>
      </c>
      <c r="AF60" s="20">
        <v>2.48</v>
      </c>
      <c r="AG60" s="20">
        <v>0.04</v>
      </c>
      <c r="AH60" s="20">
        <v>0.09</v>
      </c>
      <c r="AI60" s="20">
        <v>23.3</v>
      </c>
      <c r="AJ60" s="20">
        <v>0.56999999999999995</v>
      </c>
      <c r="AK60" s="20">
        <v>124</v>
      </c>
      <c r="AL60" s="20">
        <v>26.2</v>
      </c>
      <c r="AM60" s="20">
        <v>9</v>
      </c>
      <c r="AN60" s="20">
        <v>47</v>
      </c>
      <c r="AO60" s="20" t="s">
        <v>308</v>
      </c>
      <c r="AP60" s="20">
        <v>1220</v>
      </c>
      <c r="AQ60" s="20">
        <v>46</v>
      </c>
      <c r="AR60" s="20">
        <v>35</v>
      </c>
      <c r="AS60" s="20">
        <v>207</v>
      </c>
      <c r="AT60" s="20">
        <v>189</v>
      </c>
      <c r="AU60" s="20">
        <v>34</v>
      </c>
      <c r="AV60" s="20">
        <v>3.0000000000000001E-3</v>
      </c>
      <c r="AW60" s="20" t="s">
        <v>308</v>
      </c>
      <c r="AX60" s="20" t="s">
        <v>308</v>
      </c>
      <c r="AY60" s="20">
        <v>0.2</v>
      </c>
      <c r="AZ60" s="20" t="s">
        <v>308</v>
      </c>
      <c r="BA60" s="20">
        <v>9.3000000000000007</v>
      </c>
      <c r="BB60" s="20">
        <v>29.3</v>
      </c>
      <c r="BC60" s="20">
        <v>0.1</v>
      </c>
      <c r="BD60" s="20">
        <v>3.6</v>
      </c>
      <c r="BE60" s="20">
        <v>2.2599999999999998</v>
      </c>
      <c r="BF60" s="20">
        <v>1.01</v>
      </c>
      <c r="BG60" s="20">
        <v>16.899999999999999</v>
      </c>
      <c r="BH60" s="20">
        <v>2.98</v>
      </c>
      <c r="BI60" s="20">
        <v>1</v>
      </c>
      <c r="BJ60" s="20">
        <v>2</v>
      </c>
      <c r="BK60" s="20">
        <v>0.76</v>
      </c>
      <c r="BL60" s="20" t="s">
        <v>308</v>
      </c>
      <c r="BM60" s="20">
        <v>3.5</v>
      </c>
      <c r="BN60" s="20">
        <v>0.35</v>
      </c>
      <c r="BO60" s="20">
        <v>3</v>
      </c>
      <c r="BP60" s="20">
        <v>3</v>
      </c>
      <c r="BQ60" s="20">
        <v>7.2</v>
      </c>
      <c r="BR60" s="20" t="s">
        <v>308</v>
      </c>
      <c r="BS60" s="20">
        <v>1.3</v>
      </c>
      <c r="BT60" s="20">
        <v>1.9</v>
      </c>
      <c r="BU60" s="20">
        <v>1</v>
      </c>
      <c r="BV60" s="20">
        <v>2.2000000000000002</v>
      </c>
      <c r="BW60" s="20">
        <v>1</v>
      </c>
      <c r="BX60" s="20" t="s">
        <v>308</v>
      </c>
      <c r="BY60" s="20">
        <v>0.52</v>
      </c>
      <c r="BZ60" s="20">
        <v>0.3</v>
      </c>
      <c r="CA60" s="20">
        <v>2.1</v>
      </c>
      <c r="CB60" s="20">
        <v>0.32</v>
      </c>
      <c r="CC60" s="20">
        <v>0.09</v>
      </c>
      <c r="CD60" s="20" t="s">
        <v>308</v>
      </c>
      <c r="CE60" s="20">
        <v>21.1</v>
      </c>
      <c r="CF60" s="20">
        <v>2.2000000000000002</v>
      </c>
      <c r="CG60" s="20">
        <v>59.5</v>
      </c>
    </row>
    <row r="61" spans="1:85" s="30" customFormat="1" x14ac:dyDescent="0.2">
      <c r="A61" s="15" t="s">
        <v>89</v>
      </c>
      <c r="B61" s="16">
        <v>515105.25</v>
      </c>
      <c r="C61" s="16">
        <v>5514791.1200000001</v>
      </c>
      <c r="D61" s="17">
        <v>193.61</v>
      </c>
      <c r="E61" s="18" t="s">
        <v>130</v>
      </c>
      <c r="F61" s="23">
        <v>284.7</v>
      </c>
      <c r="G61" s="23">
        <v>284.93</v>
      </c>
      <c r="H61" s="18" t="s">
        <v>240</v>
      </c>
      <c r="I61" s="20">
        <v>11.5</v>
      </c>
      <c r="J61" s="20">
        <v>0.05</v>
      </c>
      <c r="K61" s="20">
        <v>9.1300000000000008</v>
      </c>
      <c r="L61" s="20">
        <v>0.17</v>
      </c>
      <c r="M61" s="20">
        <v>12.5</v>
      </c>
      <c r="N61" s="20">
        <v>1.1399999999999999</v>
      </c>
      <c r="O61" s="20">
        <v>15</v>
      </c>
      <c r="P61" s="20">
        <v>0.27</v>
      </c>
      <c r="Q61" s="20">
        <v>0.69</v>
      </c>
      <c r="R61" s="20">
        <v>0.14000000000000001</v>
      </c>
      <c r="S61" s="20">
        <v>46.1</v>
      </c>
      <c r="T61" s="20">
        <v>0.43</v>
      </c>
      <c r="U61" s="20">
        <v>0.01</v>
      </c>
      <c r="V61" s="20">
        <v>0.03</v>
      </c>
      <c r="W61" s="20">
        <v>3.01</v>
      </c>
      <c r="X61" s="20">
        <v>100</v>
      </c>
      <c r="Y61" s="20">
        <v>0.04</v>
      </c>
      <c r="Z61" s="20" t="s">
        <v>308</v>
      </c>
      <c r="AA61" s="20">
        <v>5.94</v>
      </c>
      <c r="AB61" s="20">
        <v>6.59</v>
      </c>
      <c r="AC61" s="20">
        <v>0.106</v>
      </c>
      <c r="AD61" s="20">
        <v>8.7200000000000006</v>
      </c>
      <c r="AE61" s="20">
        <v>0.95</v>
      </c>
      <c r="AF61" s="20">
        <v>8.85</v>
      </c>
      <c r="AG61" s="20">
        <v>7.0000000000000007E-2</v>
      </c>
      <c r="AH61" s="20">
        <v>0.05</v>
      </c>
      <c r="AI61" s="20">
        <v>21.6</v>
      </c>
      <c r="AJ61" s="20">
        <v>0.25</v>
      </c>
      <c r="AK61" s="20">
        <v>27</v>
      </c>
      <c r="AL61" s="20">
        <v>422</v>
      </c>
      <c r="AM61" s="20" t="s">
        <v>308</v>
      </c>
      <c r="AN61" s="20">
        <v>437</v>
      </c>
      <c r="AO61" s="20">
        <v>29</v>
      </c>
      <c r="AP61" s="20">
        <v>2090</v>
      </c>
      <c r="AQ61" s="20">
        <v>270</v>
      </c>
      <c r="AR61" s="20">
        <v>34</v>
      </c>
      <c r="AS61" s="20">
        <v>172</v>
      </c>
      <c r="AT61" s="20">
        <v>175</v>
      </c>
      <c r="AU61" s="20">
        <v>153</v>
      </c>
      <c r="AV61" s="20">
        <v>0.01</v>
      </c>
      <c r="AW61" s="20" t="s">
        <v>308</v>
      </c>
      <c r="AX61" s="20">
        <v>19</v>
      </c>
      <c r="AY61" s="20" t="s">
        <v>308</v>
      </c>
      <c r="AZ61" s="20" t="s">
        <v>308</v>
      </c>
      <c r="BA61" s="20">
        <v>30.1</v>
      </c>
      <c r="BB61" s="20">
        <v>99.4</v>
      </c>
      <c r="BC61" s="20">
        <v>0.6</v>
      </c>
      <c r="BD61" s="20">
        <v>1.77</v>
      </c>
      <c r="BE61" s="20">
        <v>0.93</v>
      </c>
      <c r="BF61" s="20">
        <v>0.92</v>
      </c>
      <c r="BG61" s="20">
        <v>12.7</v>
      </c>
      <c r="BH61" s="20">
        <v>2.94</v>
      </c>
      <c r="BI61" s="20">
        <v>2</v>
      </c>
      <c r="BJ61" s="20">
        <v>1</v>
      </c>
      <c r="BK61" s="20">
        <v>0.37</v>
      </c>
      <c r="BL61" s="20" t="s">
        <v>308</v>
      </c>
      <c r="BM61" s="20">
        <v>12.7</v>
      </c>
      <c r="BN61" s="20">
        <v>0.14000000000000001</v>
      </c>
      <c r="BO61" s="20" t="s">
        <v>308</v>
      </c>
      <c r="BP61" s="20">
        <v>1</v>
      </c>
      <c r="BQ61" s="20">
        <v>17.8</v>
      </c>
      <c r="BR61" s="20">
        <v>8</v>
      </c>
      <c r="BS61" s="20">
        <v>3.95</v>
      </c>
      <c r="BT61" s="20">
        <v>23.5</v>
      </c>
      <c r="BU61" s="20">
        <v>0.2</v>
      </c>
      <c r="BV61" s="20">
        <v>3.2</v>
      </c>
      <c r="BW61" s="20">
        <v>2</v>
      </c>
      <c r="BX61" s="20" t="s">
        <v>308</v>
      </c>
      <c r="BY61" s="20">
        <v>0.4</v>
      </c>
      <c r="BZ61" s="20">
        <v>1.3</v>
      </c>
      <c r="CA61" s="20" t="s">
        <v>308</v>
      </c>
      <c r="CB61" s="20">
        <v>0.14000000000000001</v>
      </c>
      <c r="CC61" s="20">
        <v>0.25</v>
      </c>
      <c r="CD61" s="20" t="s">
        <v>308</v>
      </c>
      <c r="CE61" s="20">
        <v>9</v>
      </c>
      <c r="CF61" s="20">
        <v>0.8</v>
      </c>
      <c r="CG61" s="20">
        <v>39.799999999999997</v>
      </c>
    </row>
    <row r="62" spans="1:85" s="30" customFormat="1" x14ac:dyDescent="0.2">
      <c r="A62" s="15" t="s">
        <v>90</v>
      </c>
      <c r="B62" s="16">
        <v>515107.13</v>
      </c>
      <c r="C62" s="16">
        <v>5514790.4299999997</v>
      </c>
      <c r="D62" s="17">
        <v>191.6</v>
      </c>
      <c r="E62" s="18" t="s">
        <v>130</v>
      </c>
      <c r="F62" s="23">
        <v>287.5</v>
      </c>
      <c r="G62" s="23">
        <v>287.79000000000002</v>
      </c>
      <c r="H62" s="18" t="s">
        <v>240</v>
      </c>
      <c r="I62" s="20">
        <v>9.4600000000000009</v>
      </c>
      <c r="J62" s="20" t="s">
        <v>308</v>
      </c>
      <c r="K62" s="20">
        <v>8.06</v>
      </c>
      <c r="L62" s="20">
        <v>0.36</v>
      </c>
      <c r="M62" s="20">
        <v>13.1</v>
      </c>
      <c r="N62" s="20">
        <v>0.22</v>
      </c>
      <c r="O62" s="20">
        <v>15.1</v>
      </c>
      <c r="P62" s="20">
        <v>0.32</v>
      </c>
      <c r="Q62" s="20">
        <v>1.72</v>
      </c>
      <c r="R62" s="20">
        <v>0.11</v>
      </c>
      <c r="S62" s="20">
        <v>48.4</v>
      </c>
      <c r="T62" s="20">
        <v>0.94</v>
      </c>
      <c r="U62" s="20" t="s">
        <v>308</v>
      </c>
      <c r="V62" s="20">
        <v>0.04</v>
      </c>
      <c r="W62" s="20">
        <v>2.59</v>
      </c>
      <c r="X62" s="20">
        <v>100</v>
      </c>
      <c r="Y62" s="20" t="s">
        <v>308</v>
      </c>
      <c r="Z62" s="20" t="s">
        <v>308</v>
      </c>
      <c r="AA62" s="20">
        <v>4.8</v>
      </c>
      <c r="AB62" s="20">
        <v>5.77</v>
      </c>
      <c r="AC62" s="20">
        <v>0.23400000000000001</v>
      </c>
      <c r="AD62" s="20">
        <v>9.34</v>
      </c>
      <c r="AE62" s="20">
        <v>0.2</v>
      </c>
      <c r="AF62" s="20">
        <v>9.1999999999999993</v>
      </c>
      <c r="AG62" s="20">
        <v>0.05</v>
      </c>
      <c r="AH62" s="20" t="s">
        <v>308</v>
      </c>
      <c r="AI62" s="20">
        <v>22.5</v>
      </c>
      <c r="AJ62" s="20">
        <v>0.53</v>
      </c>
      <c r="AK62" s="20" t="s">
        <v>308</v>
      </c>
      <c r="AL62" s="20">
        <v>42.8</v>
      </c>
      <c r="AM62" s="20" t="s">
        <v>308</v>
      </c>
      <c r="AN62" s="20">
        <v>14</v>
      </c>
      <c r="AO62" s="20">
        <v>21</v>
      </c>
      <c r="AP62" s="20">
        <v>2370</v>
      </c>
      <c r="AQ62" s="20">
        <v>455</v>
      </c>
      <c r="AR62" s="20">
        <v>39</v>
      </c>
      <c r="AS62" s="20">
        <v>47.5</v>
      </c>
      <c r="AT62" s="20">
        <v>227</v>
      </c>
      <c r="AU62" s="20">
        <v>187</v>
      </c>
      <c r="AV62" s="20" t="s">
        <v>308</v>
      </c>
      <c r="AW62" s="20" t="s">
        <v>308</v>
      </c>
      <c r="AX62" s="20">
        <v>21</v>
      </c>
      <c r="AY62" s="20" t="s">
        <v>308</v>
      </c>
      <c r="AZ62" s="20" t="s">
        <v>308</v>
      </c>
      <c r="BA62" s="20">
        <v>11.8</v>
      </c>
      <c r="BB62" s="20">
        <v>110</v>
      </c>
      <c r="BC62" s="20">
        <v>0.1</v>
      </c>
      <c r="BD62" s="20">
        <v>4.17</v>
      </c>
      <c r="BE62" s="20">
        <v>2.69</v>
      </c>
      <c r="BF62" s="20">
        <v>0.83</v>
      </c>
      <c r="BG62" s="20">
        <v>12.2</v>
      </c>
      <c r="BH62" s="20">
        <v>3.62</v>
      </c>
      <c r="BI62" s="20">
        <v>2</v>
      </c>
      <c r="BJ62" s="20">
        <v>2</v>
      </c>
      <c r="BK62" s="20">
        <v>0.96</v>
      </c>
      <c r="BL62" s="20" t="s">
        <v>308</v>
      </c>
      <c r="BM62" s="20">
        <v>4.3</v>
      </c>
      <c r="BN62" s="20">
        <v>0.45</v>
      </c>
      <c r="BO62" s="20" t="s">
        <v>308</v>
      </c>
      <c r="BP62" s="20">
        <v>2</v>
      </c>
      <c r="BQ62" s="20">
        <v>8.5</v>
      </c>
      <c r="BR62" s="20">
        <v>13</v>
      </c>
      <c r="BS62" s="20">
        <v>1.72</v>
      </c>
      <c r="BT62" s="20">
        <v>3</v>
      </c>
      <c r="BU62" s="20">
        <v>0.2</v>
      </c>
      <c r="BV62" s="20">
        <v>2.5</v>
      </c>
      <c r="BW62" s="20">
        <v>4</v>
      </c>
      <c r="BX62" s="20" t="s">
        <v>308</v>
      </c>
      <c r="BY62" s="20">
        <v>0.62</v>
      </c>
      <c r="BZ62" s="20">
        <v>0.3</v>
      </c>
      <c r="CA62" s="20" t="s">
        <v>308</v>
      </c>
      <c r="CB62" s="20">
        <v>0.41</v>
      </c>
      <c r="CC62" s="20" t="s">
        <v>308</v>
      </c>
      <c r="CD62" s="20" t="s">
        <v>308</v>
      </c>
      <c r="CE62" s="20">
        <v>21.9</v>
      </c>
      <c r="CF62" s="20">
        <v>2.6</v>
      </c>
      <c r="CG62" s="20">
        <v>53.2</v>
      </c>
    </row>
    <row r="63" spans="1:85" s="30" customFormat="1" x14ac:dyDescent="0.2">
      <c r="A63" s="15" t="s">
        <v>182</v>
      </c>
      <c r="B63" s="16">
        <v>509257.41590399999</v>
      </c>
      <c r="C63" s="21">
        <v>5514568.9616799997</v>
      </c>
      <c r="D63" s="17"/>
      <c r="E63" s="18" t="s">
        <v>268</v>
      </c>
      <c r="F63" s="19"/>
      <c r="G63" s="19"/>
      <c r="H63" s="18" t="s">
        <v>240</v>
      </c>
      <c r="I63" s="20">
        <v>8.18</v>
      </c>
      <c r="J63" s="20" t="s">
        <v>308</v>
      </c>
      <c r="K63" s="20">
        <v>7.91</v>
      </c>
      <c r="L63" s="20">
        <v>0.2</v>
      </c>
      <c r="M63" s="20">
        <v>15.9</v>
      </c>
      <c r="N63" s="20">
        <v>7.0000000000000007E-2</v>
      </c>
      <c r="O63" s="20">
        <v>18.8</v>
      </c>
      <c r="P63" s="20">
        <v>0.28999999999999998</v>
      </c>
      <c r="Q63" s="20">
        <v>0.45</v>
      </c>
      <c r="R63" s="20">
        <v>0.12</v>
      </c>
      <c r="S63" s="20">
        <v>43.6</v>
      </c>
      <c r="T63" s="20">
        <v>0.83</v>
      </c>
      <c r="U63" s="20" t="s">
        <v>308</v>
      </c>
      <c r="V63" s="20">
        <v>0.03</v>
      </c>
      <c r="W63" s="20">
        <v>4.0999999999999996</v>
      </c>
      <c r="X63" s="20">
        <v>100</v>
      </c>
      <c r="Y63" s="20">
        <v>0.02</v>
      </c>
      <c r="Z63" s="20" t="s">
        <v>308</v>
      </c>
      <c r="AA63" s="20">
        <v>4.21</v>
      </c>
      <c r="AB63" s="20">
        <v>5.43</v>
      </c>
      <c r="AC63" s="20">
        <v>0.13400000000000001</v>
      </c>
      <c r="AD63" s="20">
        <v>10.8</v>
      </c>
      <c r="AE63" s="20">
        <v>0.08</v>
      </c>
      <c r="AF63" s="20">
        <v>10.8</v>
      </c>
      <c r="AG63" s="20">
        <v>0.04</v>
      </c>
      <c r="AH63" s="20" t="s">
        <v>308</v>
      </c>
      <c r="AI63" s="20">
        <v>20.100000000000001</v>
      </c>
      <c r="AJ63" s="20">
        <v>0.48</v>
      </c>
      <c r="AK63" s="20">
        <v>43</v>
      </c>
      <c r="AL63" s="20">
        <v>6.7</v>
      </c>
      <c r="AM63" s="20">
        <v>8</v>
      </c>
      <c r="AN63" s="20">
        <v>38</v>
      </c>
      <c r="AO63" s="20" t="s">
        <v>308</v>
      </c>
      <c r="AP63" s="20">
        <v>2130</v>
      </c>
      <c r="AQ63" s="20">
        <v>559</v>
      </c>
      <c r="AR63" s="20">
        <v>26</v>
      </c>
      <c r="AS63" s="20">
        <v>12.1</v>
      </c>
      <c r="AT63" s="20">
        <v>177</v>
      </c>
      <c r="AU63" s="20">
        <v>100</v>
      </c>
      <c r="AV63" s="20">
        <v>2E-3</v>
      </c>
      <c r="AW63" s="20">
        <v>1</v>
      </c>
      <c r="AX63" s="20">
        <v>22</v>
      </c>
      <c r="AY63" s="20">
        <v>0.2</v>
      </c>
      <c r="AZ63" s="20" t="s">
        <v>308</v>
      </c>
      <c r="BA63" s="20">
        <v>9.1999999999999993</v>
      </c>
      <c r="BB63" s="20">
        <v>76.3</v>
      </c>
      <c r="BC63" s="20">
        <v>1</v>
      </c>
      <c r="BD63" s="20">
        <v>3.01</v>
      </c>
      <c r="BE63" s="20">
        <v>1.98</v>
      </c>
      <c r="BF63" s="20">
        <v>0.57999999999999996</v>
      </c>
      <c r="BG63" s="20">
        <v>9.8699999999999992</v>
      </c>
      <c r="BH63" s="20">
        <v>2.72</v>
      </c>
      <c r="BI63" s="20">
        <v>2</v>
      </c>
      <c r="BJ63" s="20">
        <v>1</v>
      </c>
      <c r="BK63" s="20">
        <v>0.63</v>
      </c>
      <c r="BL63" s="20" t="s">
        <v>308</v>
      </c>
      <c r="BM63" s="20">
        <v>3.4</v>
      </c>
      <c r="BN63" s="20">
        <v>0.28999999999999998</v>
      </c>
      <c r="BO63" s="20" t="s">
        <v>308</v>
      </c>
      <c r="BP63" s="20">
        <v>2</v>
      </c>
      <c r="BQ63" s="20">
        <v>6.5</v>
      </c>
      <c r="BR63" s="20" t="s">
        <v>308</v>
      </c>
      <c r="BS63" s="20">
        <v>1.29</v>
      </c>
      <c r="BT63" s="20">
        <v>2.7</v>
      </c>
      <c r="BU63" s="20">
        <v>0.2</v>
      </c>
      <c r="BV63" s="20">
        <v>2</v>
      </c>
      <c r="BW63" s="20">
        <v>2</v>
      </c>
      <c r="BX63" s="20" t="s">
        <v>308</v>
      </c>
      <c r="BY63" s="20">
        <v>0.45</v>
      </c>
      <c r="BZ63" s="20">
        <v>0.3</v>
      </c>
      <c r="CA63" s="20">
        <v>2.4</v>
      </c>
      <c r="CB63" s="20">
        <v>0.27</v>
      </c>
      <c r="CC63" s="20">
        <v>0.06</v>
      </c>
      <c r="CD63" s="20" t="s">
        <v>308</v>
      </c>
      <c r="CE63" s="20">
        <v>18.399999999999999</v>
      </c>
      <c r="CF63" s="20">
        <v>1.8</v>
      </c>
      <c r="CG63" s="20">
        <v>52.3</v>
      </c>
    </row>
    <row r="64" spans="1:85" x14ac:dyDescent="0.2">
      <c r="B64" s="25"/>
      <c r="C64" s="25"/>
      <c r="D64" s="26"/>
      <c r="E64" s="25"/>
      <c r="F64" s="31"/>
      <c r="G64" s="31"/>
      <c r="H64" s="25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</row>
    <row r="65" spans="1:85" s="42" customFormat="1" ht="33.75" x14ac:dyDescent="0.25">
      <c r="A65" s="140" t="s">
        <v>403</v>
      </c>
      <c r="B65" s="141"/>
      <c r="C65" s="141"/>
      <c r="D65" s="141"/>
      <c r="E65" s="141"/>
      <c r="F65" s="141"/>
      <c r="G65" s="141"/>
      <c r="H65" s="141"/>
      <c r="I65" s="142" t="s">
        <v>395</v>
      </c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47" t="s">
        <v>396</v>
      </c>
      <c r="Z65" s="48" t="s">
        <v>397</v>
      </c>
      <c r="AA65" s="40" t="s">
        <v>398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1" t="s">
        <v>399</v>
      </c>
      <c r="AW65" s="45" t="s">
        <v>400</v>
      </c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</row>
    <row r="66" spans="1:85" s="37" customFormat="1" ht="31.9" customHeight="1" x14ac:dyDescent="0.25">
      <c r="A66" s="146" t="s">
        <v>254</v>
      </c>
      <c r="B66" s="143" t="s">
        <v>258</v>
      </c>
      <c r="C66" s="143"/>
      <c r="D66" s="143"/>
      <c r="E66" s="143" t="s">
        <v>257</v>
      </c>
      <c r="F66" s="144" t="s">
        <v>259</v>
      </c>
      <c r="G66" s="144"/>
      <c r="H66" s="35" t="s">
        <v>252</v>
      </c>
      <c r="I66" s="6" t="s">
        <v>112</v>
      </c>
      <c r="J66" s="6" t="s">
        <v>113</v>
      </c>
      <c r="K66" s="6" t="s">
        <v>114</v>
      </c>
      <c r="L66" s="6" t="s">
        <v>115</v>
      </c>
      <c r="M66" s="6" t="s">
        <v>116</v>
      </c>
      <c r="N66" s="6" t="s">
        <v>117</v>
      </c>
      <c r="O66" s="6" t="s">
        <v>118</v>
      </c>
      <c r="P66" s="6" t="s">
        <v>119</v>
      </c>
      <c r="Q66" s="6" t="s">
        <v>120</v>
      </c>
      <c r="R66" s="6" t="s">
        <v>121</v>
      </c>
      <c r="S66" s="6" t="s">
        <v>122</v>
      </c>
      <c r="T66" s="6" t="s">
        <v>123</v>
      </c>
      <c r="U66" s="6" t="s">
        <v>124</v>
      </c>
      <c r="V66" s="6" t="s">
        <v>125</v>
      </c>
      <c r="W66" s="6" t="s">
        <v>260</v>
      </c>
      <c r="X66" s="6" t="s">
        <v>307</v>
      </c>
      <c r="Y66" s="7" t="s">
        <v>0</v>
      </c>
      <c r="Z66" s="7" t="s">
        <v>1</v>
      </c>
      <c r="AA66" s="6" t="s">
        <v>4</v>
      </c>
      <c r="AB66" s="6" t="s">
        <v>10</v>
      </c>
      <c r="AC66" s="6" t="s">
        <v>14</v>
      </c>
      <c r="AD66" s="6" t="s">
        <v>20</v>
      </c>
      <c r="AE66" s="6" t="s">
        <v>26</v>
      </c>
      <c r="AF66" s="6" t="s">
        <v>30</v>
      </c>
      <c r="AG66" s="6" t="s">
        <v>404</v>
      </c>
      <c r="AH66" s="6" t="s">
        <v>40</v>
      </c>
      <c r="AI66" s="6" t="s">
        <v>319</v>
      </c>
      <c r="AJ66" s="6" t="s">
        <v>50</v>
      </c>
      <c r="AK66" s="6" t="s">
        <v>6</v>
      </c>
      <c r="AL66" s="6" t="s">
        <v>7</v>
      </c>
      <c r="AM66" s="6" t="s">
        <v>8</v>
      </c>
      <c r="AN66" s="6" t="s">
        <v>16</v>
      </c>
      <c r="AO66" s="6" t="s">
        <v>304</v>
      </c>
      <c r="AP66" s="6" t="s">
        <v>31</v>
      </c>
      <c r="AQ66" s="6" t="s">
        <v>35</v>
      </c>
      <c r="AR66" s="6" t="s">
        <v>42</v>
      </c>
      <c r="AS66" s="6" t="s">
        <v>46</v>
      </c>
      <c r="AT66" s="6" t="s">
        <v>54</v>
      </c>
      <c r="AU66" s="6" t="s">
        <v>58</v>
      </c>
      <c r="AV66" s="7" t="s">
        <v>2</v>
      </c>
      <c r="AW66" s="6" t="s">
        <v>3</v>
      </c>
      <c r="AX66" s="6" t="s">
        <v>5</v>
      </c>
      <c r="AY66" s="6" t="s">
        <v>9</v>
      </c>
      <c r="AZ66" s="6" t="s">
        <v>11</v>
      </c>
      <c r="BA66" s="6" t="s">
        <v>12</v>
      </c>
      <c r="BB66" s="6" t="s">
        <v>13</v>
      </c>
      <c r="BC66" s="6" t="s">
        <v>15</v>
      </c>
      <c r="BD66" s="6" t="s">
        <v>17</v>
      </c>
      <c r="BE66" s="6" t="s">
        <v>18</v>
      </c>
      <c r="BF66" s="6" t="s">
        <v>19</v>
      </c>
      <c r="BG66" s="6" t="s">
        <v>309</v>
      </c>
      <c r="BH66" s="6" t="s">
        <v>21</v>
      </c>
      <c r="BI66" s="6" t="s">
        <v>22</v>
      </c>
      <c r="BJ66" s="6" t="s">
        <v>23</v>
      </c>
      <c r="BK66" s="6" t="s">
        <v>24</v>
      </c>
      <c r="BL66" s="6" t="s">
        <v>25</v>
      </c>
      <c r="BM66" s="6" t="s">
        <v>27</v>
      </c>
      <c r="BN66" s="6" t="s">
        <v>29</v>
      </c>
      <c r="BO66" s="6" t="s">
        <v>32</v>
      </c>
      <c r="BP66" s="6" t="s">
        <v>33</v>
      </c>
      <c r="BQ66" s="6" t="s">
        <v>34</v>
      </c>
      <c r="BR66" s="6" t="s">
        <v>37</v>
      </c>
      <c r="BS66" s="6" t="s">
        <v>38</v>
      </c>
      <c r="BT66" s="6" t="s">
        <v>39</v>
      </c>
      <c r="BU66" s="6" t="s">
        <v>41</v>
      </c>
      <c r="BV66" s="6" t="s">
        <v>44</v>
      </c>
      <c r="BW66" s="6" t="s">
        <v>45</v>
      </c>
      <c r="BX66" s="6" t="s">
        <v>47</v>
      </c>
      <c r="BY66" s="6" t="s">
        <v>48</v>
      </c>
      <c r="BZ66" s="6" t="s">
        <v>49</v>
      </c>
      <c r="CA66" s="6" t="s">
        <v>51</v>
      </c>
      <c r="CB66" s="6" t="s">
        <v>52</v>
      </c>
      <c r="CC66" s="6" t="s">
        <v>53</v>
      </c>
      <c r="CD66" s="6" t="s">
        <v>55</v>
      </c>
      <c r="CE66" s="6" t="s">
        <v>56</v>
      </c>
      <c r="CF66" s="6" t="s">
        <v>57</v>
      </c>
      <c r="CG66" s="6" t="s">
        <v>59</v>
      </c>
    </row>
    <row r="67" spans="1:85" x14ac:dyDescent="0.2">
      <c r="A67" s="146"/>
      <c r="B67" s="9" t="s">
        <v>255</v>
      </c>
      <c r="C67" s="10" t="s">
        <v>256</v>
      </c>
      <c r="D67" s="33" t="s">
        <v>313</v>
      </c>
      <c r="E67" s="143"/>
      <c r="F67" s="29" t="s">
        <v>250</v>
      </c>
      <c r="G67" s="29" t="s">
        <v>251</v>
      </c>
      <c r="H67" s="11" t="s">
        <v>253</v>
      </c>
      <c r="I67" s="12" t="s">
        <v>61</v>
      </c>
      <c r="J67" s="12" t="s">
        <v>61</v>
      </c>
      <c r="K67" s="12" t="s">
        <v>61</v>
      </c>
      <c r="L67" s="12" t="s">
        <v>61</v>
      </c>
      <c r="M67" s="12" t="s">
        <v>61</v>
      </c>
      <c r="N67" s="12" t="s">
        <v>61</v>
      </c>
      <c r="O67" s="12" t="s">
        <v>61</v>
      </c>
      <c r="P67" s="12" t="s">
        <v>61</v>
      </c>
      <c r="Q67" s="12" t="s">
        <v>61</v>
      </c>
      <c r="R67" s="12" t="s">
        <v>61</v>
      </c>
      <c r="S67" s="12" t="s">
        <v>61</v>
      </c>
      <c r="T67" s="12" t="s">
        <v>61</v>
      </c>
      <c r="U67" s="12" t="s">
        <v>61</v>
      </c>
      <c r="V67" s="12" t="s">
        <v>61</v>
      </c>
      <c r="W67" s="12" t="s">
        <v>61</v>
      </c>
      <c r="X67" s="12" t="s">
        <v>61</v>
      </c>
      <c r="Y67" s="13">
        <v>0.01</v>
      </c>
      <c r="Z67" s="13">
        <v>0.01</v>
      </c>
      <c r="AA67" s="12">
        <v>0.01</v>
      </c>
      <c r="AB67" s="12">
        <v>0.05</v>
      </c>
      <c r="AC67" s="12">
        <v>5.0000000000000001E-3</v>
      </c>
      <c r="AD67" s="12">
        <v>0.01</v>
      </c>
      <c r="AE67" s="12">
        <v>0.05</v>
      </c>
      <c r="AF67" s="12">
        <v>0.01</v>
      </c>
      <c r="AG67" s="12">
        <v>0.01</v>
      </c>
      <c r="AH67" s="12">
        <v>0.01</v>
      </c>
      <c r="AI67" s="12">
        <v>0.01</v>
      </c>
      <c r="AJ67" s="12">
        <v>0.01</v>
      </c>
      <c r="AK67" s="12" t="s">
        <v>63</v>
      </c>
      <c r="AL67" s="12">
        <v>0.5</v>
      </c>
      <c r="AM67" s="12" t="s">
        <v>62</v>
      </c>
      <c r="AN67" s="12" t="s">
        <v>62</v>
      </c>
      <c r="AO67" s="12" t="s">
        <v>64</v>
      </c>
      <c r="AP67" s="12" t="s">
        <v>64</v>
      </c>
      <c r="AQ67" s="12" t="s">
        <v>62</v>
      </c>
      <c r="AR67" s="12" t="s">
        <v>62</v>
      </c>
      <c r="AS67" s="12">
        <v>0.1</v>
      </c>
      <c r="AT67" s="12" t="s">
        <v>62</v>
      </c>
      <c r="AU67" s="12" t="s">
        <v>62</v>
      </c>
      <c r="AV67" s="13">
        <v>2E-3</v>
      </c>
      <c r="AW67" s="12" t="s">
        <v>60</v>
      </c>
      <c r="AX67" s="12" t="s">
        <v>62</v>
      </c>
      <c r="AY67" s="12">
        <v>0.1</v>
      </c>
      <c r="AZ67" s="12">
        <v>0.2</v>
      </c>
      <c r="BA67" s="12">
        <v>0.1</v>
      </c>
      <c r="BB67" s="12">
        <v>0.5</v>
      </c>
      <c r="BC67" s="12">
        <v>0.1</v>
      </c>
      <c r="BD67" s="12">
        <v>0.05</v>
      </c>
      <c r="BE67" s="12">
        <v>0.05</v>
      </c>
      <c r="BF67" s="12">
        <v>0.05</v>
      </c>
      <c r="BG67" s="12">
        <v>0.01</v>
      </c>
      <c r="BH67" s="12">
        <v>0.05</v>
      </c>
      <c r="BI67" s="12" t="s">
        <v>60</v>
      </c>
      <c r="BJ67" s="12" t="s">
        <v>60</v>
      </c>
      <c r="BK67" s="12">
        <v>0.05</v>
      </c>
      <c r="BL67" s="12">
        <v>0.2</v>
      </c>
      <c r="BM67" s="12">
        <v>0.1</v>
      </c>
      <c r="BN67" s="12">
        <v>0.05</v>
      </c>
      <c r="BO67" s="12" t="s">
        <v>65</v>
      </c>
      <c r="BP67" s="12" t="s">
        <v>60</v>
      </c>
      <c r="BQ67" s="12">
        <v>0.1</v>
      </c>
      <c r="BR67" s="12" t="s">
        <v>62</v>
      </c>
      <c r="BS67" s="12">
        <v>0.05</v>
      </c>
      <c r="BT67" s="12">
        <v>0.2</v>
      </c>
      <c r="BU67" s="12">
        <v>0.1</v>
      </c>
      <c r="BV67" s="12">
        <v>0.1</v>
      </c>
      <c r="BW67" s="12" t="s">
        <v>60</v>
      </c>
      <c r="BX67" s="12">
        <v>0.5</v>
      </c>
      <c r="BY67" s="12">
        <v>0.05</v>
      </c>
      <c r="BZ67" s="12">
        <v>0.1</v>
      </c>
      <c r="CA67" s="12">
        <v>0.5</v>
      </c>
      <c r="CB67" s="12">
        <v>0.05</v>
      </c>
      <c r="CC67" s="12">
        <v>0.05</v>
      </c>
      <c r="CD67" s="12" t="s">
        <v>60</v>
      </c>
      <c r="CE67" s="12">
        <v>0.5</v>
      </c>
      <c r="CF67" s="12">
        <v>0.1</v>
      </c>
      <c r="CG67" s="12">
        <v>0.5</v>
      </c>
    </row>
    <row r="68" spans="1:85" s="30" customFormat="1" x14ac:dyDescent="0.2">
      <c r="A68" s="15" t="s">
        <v>100</v>
      </c>
      <c r="B68" s="16">
        <v>513313.96</v>
      </c>
      <c r="C68" s="16">
        <v>5515714.6900000004</v>
      </c>
      <c r="D68" s="17">
        <v>251.59</v>
      </c>
      <c r="E68" s="18" t="s">
        <v>131</v>
      </c>
      <c r="F68" s="23">
        <v>167.8</v>
      </c>
      <c r="G68" s="23">
        <v>168</v>
      </c>
      <c r="H68" s="18" t="s">
        <v>264</v>
      </c>
      <c r="I68" s="20">
        <v>16.2</v>
      </c>
      <c r="J68" s="20">
        <v>0.01</v>
      </c>
      <c r="K68" s="20">
        <v>3.99</v>
      </c>
      <c r="L68" s="20">
        <v>0.03</v>
      </c>
      <c r="M68" s="20">
        <v>7.12</v>
      </c>
      <c r="N68" s="20">
        <v>0.55000000000000004</v>
      </c>
      <c r="O68" s="20">
        <v>1.94</v>
      </c>
      <c r="P68" s="20">
        <v>0.1</v>
      </c>
      <c r="Q68" s="20">
        <v>8.07</v>
      </c>
      <c r="R68" s="20">
        <v>0.2</v>
      </c>
      <c r="S68" s="20">
        <v>59.4</v>
      </c>
      <c r="T68" s="20">
        <v>0.78</v>
      </c>
      <c r="U68" s="20">
        <v>0.01</v>
      </c>
      <c r="V68" s="20">
        <v>0.02</v>
      </c>
      <c r="W68" s="20">
        <v>1.28</v>
      </c>
      <c r="X68" s="20">
        <v>99.7</v>
      </c>
      <c r="Y68" s="20">
        <v>0.28000000000000003</v>
      </c>
      <c r="Z68" s="20" t="s">
        <v>308</v>
      </c>
      <c r="AA68" s="20">
        <v>8.25</v>
      </c>
      <c r="AB68" s="20">
        <v>2.91</v>
      </c>
      <c r="AC68" s="20">
        <v>1.7999999999999999E-2</v>
      </c>
      <c r="AD68" s="20">
        <v>4.9800000000000004</v>
      </c>
      <c r="AE68" s="20">
        <v>0.47</v>
      </c>
      <c r="AF68" s="20">
        <v>1.1599999999999999</v>
      </c>
      <c r="AG68" s="20">
        <v>0.1</v>
      </c>
      <c r="AH68" s="20">
        <v>0.61</v>
      </c>
      <c r="AI68" s="20">
        <v>27.5</v>
      </c>
      <c r="AJ68" s="20">
        <v>0.46</v>
      </c>
      <c r="AK68" s="20" t="s">
        <v>308</v>
      </c>
      <c r="AL68" s="20">
        <v>82</v>
      </c>
      <c r="AM68" s="20" t="s">
        <v>308</v>
      </c>
      <c r="AN68" s="20">
        <v>126</v>
      </c>
      <c r="AO68" s="20" t="s">
        <v>308</v>
      </c>
      <c r="AP68" s="20">
        <v>748</v>
      </c>
      <c r="AQ68" s="20">
        <v>32</v>
      </c>
      <c r="AR68" s="20">
        <v>16</v>
      </c>
      <c r="AS68" s="20">
        <v>161</v>
      </c>
      <c r="AT68" s="20">
        <v>100</v>
      </c>
      <c r="AU68" s="20">
        <v>75</v>
      </c>
      <c r="AV68" s="20" t="s">
        <v>308</v>
      </c>
      <c r="AW68" s="20" t="s">
        <v>308</v>
      </c>
      <c r="AX68" s="20">
        <v>16</v>
      </c>
      <c r="AY68" s="20" t="s">
        <v>308</v>
      </c>
      <c r="AZ68" s="20" t="s">
        <v>308</v>
      </c>
      <c r="BA68" s="20">
        <v>56.2</v>
      </c>
      <c r="BB68" s="20">
        <v>34.4</v>
      </c>
      <c r="BC68" s="20">
        <v>0.3</v>
      </c>
      <c r="BD68" s="20">
        <v>3.6</v>
      </c>
      <c r="BE68" s="20">
        <v>1.97</v>
      </c>
      <c r="BF68" s="20">
        <v>1.38</v>
      </c>
      <c r="BG68" s="20">
        <v>16.600000000000001</v>
      </c>
      <c r="BH68" s="20">
        <v>5.27</v>
      </c>
      <c r="BI68" s="20">
        <v>1</v>
      </c>
      <c r="BJ68" s="20">
        <v>5</v>
      </c>
      <c r="BK68" s="20">
        <v>0.79</v>
      </c>
      <c r="BL68" s="20" t="s">
        <v>308</v>
      </c>
      <c r="BM68" s="20">
        <v>23.9</v>
      </c>
      <c r="BN68" s="20">
        <v>0.28999999999999998</v>
      </c>
      <c r="BO68" s="20" t="s">
        <v>308</v>
      </c>
      <c r="BP68" s="20">
        <v>8</v>
      </c>
      <c r="BQ68" s="20">
        <v>28.8</v>
      </c>
      <c r="BR68" s="20">
        <v>7</v>
      </c>
      <c r="BS68" s="20">
        <v>7.19</v>
      </c>
      <c r="BT68" s="20">
        <v>12.2</v>
      </c>
      <c r="BU68" s="20">
        <v>0.2</v>
      </c>
      <c r="BV68" s="20">
        <v>5.2</v>
      </c>
      <c r="BW68" s="20">
        <v>1</v>
      </c>
      <c r="BX68" s="20" t="s">
        <v>308</v>
      </c>
      <c r="BY68" s="20">
        <v>0.73</v>
      </c>
      <c r="BZ68" s="20">
        <v>4.3</v>
      </c>
      <c r="CA68" s="20" t="s">
        <v>308</v>
      </c>
      <c r="CB68" s="20">
        <v>0.3</v>
      </c>
      <c r="CC68" s="20">
        <v>0.86</v>
      </c>
      <c r="CD68" s="20" t="s">
        <v>308</v>
      </c>
      <c r="CE68" s="20">
        <v>18.399999999999999</v>
      </c>
      <c r="CF68" s="20">
        <v>1.8</v>
      </c>
      <c r="CG68" s="20">
        <v>175</v>
      </c>
    </row>
    <row r="69" spans="1:85" s="30" customFormat="1" x14ac:dyDescent="0.2">
      <c r="A69" s="15" t="s">
        <v>143</v>
      </c>
      <c r="B69" s="16">
        <v>509731.12</v>
      </c>
      <c r="C69" s="16">
        <v>5515182.8899999997</v>
      </c>
      <c r="D69" s="17">
        <v>316.72403439999999</v>
      </c>
      <c r="E69" s="18" t="s">
        <v>162</v>
      </c>
      <c r="F69" s="23">
        <v>117.67</v>
      </c>
      <c r="G69" s="23">
        <v>117.87</v>
      </c>
      <c r="H69" s="18" t="s">
        <v>264</v>
      </c>
      <c r="I69" s="20">
        <v>14.2</v>
      </c>
      <c r="J69" s="20">
        <v>0.04</v>
      </c>
      <c r="K69" s="20">
        <v>2.39</v>
      </c>
      <c r="L69" s="20">
        <v>0.03</v>
      </c>
      <c r="M69" s="20">
        <v>7.43</v>
      </c>
      <c r="N69" s="20">
        <v>1.42</v>
      </c>
      <c r="O69" s="20">
        <v>3.22</v>
      </c>
      <c r="P69" s="20">
        <v>0.11</v>
      </c>
      <c r="Q69" s="20">
        <v>4.9000000000000004</v>
      </c>
      <c r="R69" s="20">
        <v>0.43</v>
      </c>
      <c r="S69" s="20">
        <v>62.9</v>
      </c>
      <c r="T69" s="20">
        <v>1.0900000000000001</v>
      </c>
      <c r="U69" s="20">
        <v>0.01</v>
      </c>
      <c r="V69" s="20">
        <v>0.02</v>
      </c>
      <c r="W69" s="20">
        <v>2.38</v>
      </c>
      <c r="X69" s="20">
        <v>101</v>
      </c>
      <c r="Y69" s="20">
        <v>0.12</v>
      </c>
      <c r="Z69" s="20" t="s">
        <v>308</v>
      </c>
      <c r="AA69" s="20">
        <v>7.18</v>
      </c>
      <c r="AB69" s="20">
        <v>1.61</v>
      </c>
      <c r="AC69" s="20">
        <v>0.01</v>
      </c>
      <c r="AD69" s="20">
        <v>4.96</v>
      </c>
      <c r="AE69" s="20">
        <v>1.1499999999999999</v>
      </c>
      <c r="AF69" s="20">
        <v>1.86</v>
      </c>
      <c r="AG69" s="20">
        <v>0.18</v>
      </c>
      <c r="AH69" s="20">
        <v>0.15</v>
      </c>
      <c r="AI69" s="20">
        <v>27.7</v>
      </c>
      <c r="AJ69" s="20">
        <v>0.62</v>
      </c>
      <c r="AK69" s="20">
        <v>24</v>
      </c>
      <c r="AL69" s="20">
        <v>265</v>
      </c>
      <c r="AM69" s="20" t="s">
        <v>308</v>
      </c>
      <c r="AN69" s="20">
        <v>34</v>
      </c>
      <c r="AO69" s="20" t="s">
        <v>308</v>
      </c>
      <c r="AP69" s="20">
        <v>806</v>
      </c>
      <c r="AQ69" s="20">
        <v>11</v>
      </c>
      <c r="AR69" s="20">
        <v>16</v>
      </c>
      <c r="AS69" s="20">
        <v>166</v>
      </c>
      <c r="AT69" s="20">
        <v>106</v>
      </c>
      <c r="AU69" s="20">
        <v>76</v>
      </c>
      <c r="AV69" s="20">
        <v>3.0000000000000001E-3</v>
      </c>
      <c r="AW69" s="20" t="s">
        <v>308</v>
      </c>
      <c r="AX69" s="20" t="s">
        <v>308</v>
      </c>
      <c r="AY69" s="20" t="s">
        <v>308</v>
      </c>
      <c r="AZ69" s="20" t="s">
        <v>308</v>
      </c>
      <c r="BA69" s="20">
        <v>107</v>
      </c>
      <c r="BB69" s="20">
        <v>16.2</v>
      </c>
      <c r="BC69" s="20" t="s">
        <v>308</v>
      </c>
      <c r="BD69" s="20">
        <v>4.96</v>
      </c>
      <c r="BE69" s="20">
        <v>2.79</v>
      </c>
      <c r="BF69" s="20">
        <v>2.14</v>
      </c>
      <c r="BG69" s="20">
        <v>18</v>
      </c>
      <c r="BH69" s="20">
        <v>7.55</v>
      </c>
      <c r="BI69" s="20">
        <v>1</v>
      </c>
      <c r="BJ69" s="20">
        <v>6</v>
      </c>
      <c r="BK69" s="20">
        <v>0.89</v>
      </c>
      <c r="BL69" s="20" t="s">
        <v>308</v>
      </c>
      <c r="BM69" s="20">
        <v>47</v>
      </c>
      <c r="BN69" s="20">
        <v>0.38</v>
      </c>
      <c r="BO69" s="20">
        <v>6</v>
      </c>
      <c r="BP69" s="20">
        <v>11</v>
      </c>
      <c r="BQ69" s="20">
        <v>54.1</v>
      </c>
      <c r="BR69" s="20">
        <v>6</v>
      </c>
      <c r="BS69" s="20">
        <v>12.5</v>
      </c>
      <c r="BT69" s="20">
        <v>20.5</v>
      </c>
      <c r="BU69" s="20" t="s">
        <v>308</v>
      </c>
      <c r="BV69" s="20">
        <v>8.9</v>
      </c>
      <c r="BW69" s="20" t="s">
        <v>308</v>
      </c>
      <c r="BX69" s="20" t="s">
        <v>308</v>
      </c>
      <c r="BY69" s="20">
        <v>0.94</v>
      </c>
      <c r="BZ69" s="20">
        <v>5.8</v>
      </c>
      <c r="CA69" s="20" t="s">
        <v>308</v>
      </c>
      <c r="CB69" s="20">
        <v>0.35</v>
      </c>
      <c r="CC69" s="20">
        <v>1.42</v>
      </c>
      <c r="CD69" s="20">
        <v>2</v>
      </c>
      <c r="CE69" s="20">
        <v>25.5</v>
      </c>
      <c r="CF69" s="20">
        <v>2.6</v>
      </c>
      <c r="CG69" s="20">
        <v>248</v>
      </c>
    </row>
    <row r="70" spans="1:85" s="30" customFormat="1" ht="22.5" x14ac:dyDescent="0.2">
      <c r="A70" s="15" t="s">
        <v>145</v>
      </c>
      <c r="B70" s="16">
        <v>509725.25</v>
      </c>
      <c r="C70" s="16">
        <v>5515188.75</v>
      </c>
      <c r="D70" s="17">
        <v>308.42967179999999</v>
      </c>
      <c r="E70" s="18" t="s">
        <v>162</v>
      </c>
      <c r="F70" s="23">
        <v>129.4</v>
      </c>
      <c r="G70" s="23">
        <v>129.6</v>
      </c>
      <c r="H70" s="18" t="s">
        <v>265</v>
      </c>
      <c r="I70" s="20">
        <v>13.2</v>
      </c>
      <c r="J70" s="20">
        <v>0.15</v>
      </c>
      <c r="K70" s="20">
        <v>0.44</v>
      </c>
      <c r="L70" s="20">
        <v>0.03</v>
      </c>
      <c r="M70" s="20">
        <v>1.99</v>
      </c>
      <c r="N70" s="20">
        <v>5.67</v>
      </c>
      <c r="O70" s="20">
        <v>2.15</v>
      </c>
      <c r="P70" s="20">
        <v>0.02</v>
      </c>
      <c r="Q70" s="20">
        <v>2.41</v>
      </c>
      <c r="R70" s="20">
        <v>7.0000000000000007E-2</v>
      </c>
      <c r="S70" s="20">
        <v>72</v>
      </c>
      <c r="T70" s="20">
        <v>0.54</v>
      </c>
      <c r="U70" s="20" t="s">
        <v>308</v>
      </c>
      <c r="V70" s="20" t="s">
        <v>308</v>
      </c>
      <c r="W70" s="20">
        <v>1.32</v>
      </c>
      <c r="X70" s="20">
        <v>100</v>
      </c>
      <c r="Y70" s="20">
        <v>0.02</v>
      </c>
      <c r="Z70" s="20" t="s">
        <v>308</v>
      </c>
      <c r="AA70" s="20">
        <v>6.8</v>
      </c>
      <c r="AB70" s="20">
        <v>0.28999999999999998</v>
      </c>
      <c r="AC70" s="20">
        <v>1.2E-2</v>
      </c>
      <c r="AD70" s="20">
        <v>1.34</v>
      </c>
      <c r="AE70" s="20">
        <v>4.5599999999999996</v>
      </c>
      <c r="AF70" s="20">
        <v>1.28</v>
      </c>
      <c r="AG70" s="20">
        <v>0.03</v>
      </c>
      <c r="AH70" s="20">
        <v>0.03</v>
      </c>
      <c r="AI70" s="20">
        <v>32.200000000000003</v>
      </c>
      <c r="AJ70" s="20">
        <v>0.32</v>
      </c>
      <c r="AK70" s="20" t="s">
        <v>308</v>
      </c>
      <c r="AL70" s="20">
        <v>1160</v>
      </c>
      <c r="AM70" s="20" t="s">
        <v>308</v>
      </c>
      <c r="AN70" s="20">
        <v>15</v>
      </c>
      <c r="AO70" s="20">
        <v>21</v>
      </c>
      <c r="AP70" s="20">
        <v>148</v>
      </c>
      <c r="AQ70" s="20" t="s">
        <v>308</v>
      </c>
      <c r="AR70" s="20">
        <v>8</v>
      </c>
      <c r="AS70" s="20">
        <v>89.6</v>
      </c>
      <c r="AT70" s="20">
        <v>8</v>
      </c>
      <c r="AU70" s="20">
        <v>26</v>
      </c>
      <c r="AV70" s="20" t="s">
        <v>308</v>
      </c>
      <c r="AW70" s="20" t="s">
        <v>308</v>
      </c>
      <c r="AX70" s="20" t="s">
        <v>308</v>
      </c>
      <c r="AY70" s="20" t="s">
        <v>308</v>
      </c>
      <c r="AZ70" s="20" t="s">
        <v>308</v>
      </c>
      <c r="BA70" s="20">
        <v>113</v>
      </c>
      <c r="BB70" s="20">
        <v>1.3</v>
      </c>
      <c r="BC70" s="20">
        <v>1.1000000000000001</v>
      </c>
      <c r="BD70" s="20">
        <v>5.14</v>
      </c>
      <c r="BE70" s="20">
        <v>2.86</v>
      </c>
      <c r="BF70" s="20">
        <v>1.36</v>
      </c>
      <c r="BG70" s="20">
        <v>13.9</v>
      </c>
      <c r="BH70" s="20">
        <v>7.43</v>
      </c>
      <c r="BI70" s="20" t="s">
        <v>308</v>
      </c>
      <c r="BJ70" s="20">
        <v>8</v>
      </c>
      <c r="BK70" s="20">
        <v>0.91</v>
      </c>
      <c r="BL70" s="20" t="s">
        <v>308</v>
      </c>
      <c r="BM70" s="20">
        <v>49.4</v>
      </c>
      <c r="BN70" s="20">
        <v>0.42</v>
      </c>
      <c r="BO70" s="20" t="s">
        <v>311</v>
      </c>
      <c r="BP70" s="20">
        <v>16</v>
      </c>
      <c r="BQ70" s="20">
        <v>53.4</v>
      </c>
      <c r="BR70" s="20" t="s">
        <v>308</v>
      </c>
      <c r="BS70" s="20">
        <v>12.9</v>
      </c>
      <c r="BT70" s="20">
        <v>109</v>
      </c>
      <c r="BU70" s="20" t="s">
        <v>308</v>
      </c>
      <c r="BV70" s="20">
        <v>9.1</v>
      </c>
      <c r="BW70" s="20" t="s">
        <v>308</v>
      </c>
      <c r="BX70" s="20" t="s">
        <v>308</v>
      </c>
      <c r="BY70" s="20">
        <v>1</v>
      </c>
      <c r="BZ70" s="20">
        <v>9.1</v>
      </c>
      <c r="CA70" s="20" t="s">
        <v>308</v>
      </c>
      <c r="CB70" s="20">
        <v>0.36</v>
      </c>
      <c r="CC70" s="20">
        <v>2.17</v>
      </c>
      <c r="CD70" s="20" t="s">
        <v>308</v>
      </c>
      <c r="CE70" s="20">
        <v>27.1</v>
      </c>
      <c r="CF70" s="20">
        <v>2.8</v>
      </c>
      <c r="CG70" s="20">
        <v>309</v>
      </c>
    </row>
    <row r="71" spans="1:85" s="30" customFormat="1" x14ac:dyDescent="0.2">
      <c r="A71" s="15" t="s">
        <v>71</v>
      </c>
      <c r="B71" s="16">
        <v>513299.79</v>
      </c>
      <c r="C71" s="16">
        <v>5515718.1600000001</v>
      </c>
      <c r="D71" s="17">
        <v>313.23</v>
      </c>
      <c r="E71" s="18" t="s">
        <v>127</v>
      </c>
      <c r="F71" s="23">
        <v>102.16</v>
      </c>
      <c r="G71" s="23">
        <v>102.36</v>
      </c>
      <c r="H71" s="18" t="s">
        <v>263</v>
      </c>
      <c r="I71" s="20">
        <v>18</v>
      </c>
      <c r="J71" s="20">
        <v>0.01</v>
      </c>
      <c r="K71" s="20">
        <v>6.85</v>
      </c>
      <c r="L71" s="20" t="s">
        <v>308</v>
      </c>
      <c r="M71" s="20">
        <v>14.4</v>
      </c>
      <c r="N71" s="20">
        <v>0.55000000000000004</v>
      </c>
      <c r="O71" s="20">
        <v>5.16</v>
      </c>
      <c r="P71" s="20">
        <v>0.16</v>
      </c>
      <c r="Q71" s="20">
        <v>4.37</v>
      </c>
      <c r="R71" s="20">
        <v>0.41</v>
      </c>
      <c r="S71" s="20">
        <v>44.9</v>
      </c>
      <c r="T71" s="20">
        <v>0.84</v>
      </c>
      <c r="U71" s="20">
        <v>0.09</v>
      </c>
      <c r="V71" s="20">
        <v>0.04</v>
      </c>
      <c r="W71" s="20">
        <v>3.87</v>
      </c>
      <c r="X71" s="20">
        <v>99.7</v>
      </c>
      <c r="Y71" s="20">
        <v>0.34</v>
      </c>
      <c r="Z71" s="20" t="s">
        <v>308</v>
      </c>
      <c r="AA71" s="20">
        <v>9.3000000000000007</v>
      </c>
      <c r="AB71" s="20">
        <v>5.04</v>
      </c>
      <c r="AC71" s="20" t="s">
        <v>308</v>
      </c>
      <c r="AD71" s="20">
        <v>10.4</v>
      </c>
      <c r="AE71" s="20">
        <v>0.47</v>
      </c>
      <c r="AF71" s="20">
        <v>3.24</v>
      </c>
      <c r="AG71" s="20">
        <v>0.2</v>
      </c>
      <c r="AH71" s="20" t="s">
        <v>308</v>
      </c>
      <c r="AI71" s="20">
        <v>21.1</v>
      </c>
      <c r="AJ71" s="20">
        <v>0.5</v>
      </c>
      <c r="AK71" s="20" t="s">
        <v>308</v>
      </c>
      <c r="AL71" s="20">
        <v>116</v>
      </c>
      <c r="AM71" s="20" t="s">
        <v>308</v>
      </c>
      <c r="AN71" s="20" t="s">
        <v>308</v>
      </c>
      <c r="AO71" s="20">
        <v>29</v>
      </c>
      <c r="AP71" s="20">
        <v>1240</v>
      </c>
      <c r="AQ71" s="20">
        <v>16</v>
      </c>
      <c r="AR71" s="20">
        <v>17</v>
      </c>
      <c r="AS71" s="20">
        <v>770</v>
      </c>
      <c r="AT71" s="20">
        <v>202</v>
      </c>
      <c r="AU71" s="20">
        <v>134</v>
      </c>
      <c r="AV71" s="20" t="s">
        <v>308</v>
      </c>
      <c r="AW71" s="20" t="s">
        <v>308</v>
      </c>
      <c r="AX71" s="20" t="s">
        <v>308</v>
      </c>
      <c r="AY71" s="20" t="s">
        <v>308</v>
      </c>
      <c r="AZ71" s="20" t="s">
        <v>308</v>
      </c>
      <c r="BA71" s="20">
        <v>76.3</v>
      </c>
      <c r="BB71" s="20">
        <v>59.5</v>
      </c>
      <c r="BC71" s="20">
        <v>0.5</v>
      </c>
      <c r="BD71" s="20">
        <v>2.63</v>
      </c>
      <c r="BE71" s="20">
        <v>1.1200000000000001</v>
      </c>
      <c r="BF71" s="20">
        <v>1.8</v>
      </c>
      <c r="BG71" s="20">
        <v>18.7</v>
      </c>
      <c r="BH71" s="20">
        <v>5.56</v>
      </c>
      <c r="BI71" s="20">
        <v>1</v>
      </c>
      <c r="BJ71" s="20">
        <v>3</v>
      </c>
      <c r="BK71" s="20">
        <v>0.46</v>
      </c>
      <c r="BL71" s="20" t="s">
        <v>308</v>
      </c>
      <c r="BM71" s="20">
        <v>31.6</v>
      </c>
      <c r="BN71" s="20">
        <v>0.19</v>
      </c>
      <c r="BO71" s="20" t="s">
        <v>308</v>
      </c>
      <c r="BP71" s="20">
        <v>3</v>
      </c>
      <c r="BQ71" s="20">
        <v>43.1</v>
      </c>
      <c r="BR71" s="20" t="s">
        <v>308</v>
      </c>
      <c r="BS71" s="20">
        <v>10.3</v>
      </c>
      <c r="BT71" s="20">
        <v>7.8</v>
      </c>
      <c r="BU71" s="20" t="s">
        <v>308</v>
      </c>
      <c r="BV71" s="20">
        <v>6.7</v>
      </c>
      <c r="BW71" s="20" t="s">
        <v>308</v>
      </c>
      <c r="BX71" s="20" t="s">
        <v>308</v>
      </c>
      <c r="BY71" s="20">
        <v>0.6</v>
      </c>
      <c r="BZ71" s="20">
        <v>2.7</v>
      </c>
      <c r="CA71" s="20" t="s">
        <v>308</v>
      </c>
      <c r="CB71" s="20">
        <v>0.14000000000000001</v>
      </c>
      <c r="CC71" s="20">
        <v>0.6</v>
      </c>
      <c r="CD71" s="20" t="s">
        <v>308</v>
      </c>
      <c r="CE71" s="20">
        <v>11.8</v>
      </c>
      <c r="CF71" s="20">
        <v>1.2</v>
      </c>
      <c r="CG71" s="20">
        <v>95.8</v>
      </c>
    </row>
    <row r="72" spans="1:85" s="30" customFormat="1" x14ac:dyDescent="0.2">
      <c r="A72" s="15" t="s">
        <v>108</v>
      </c>
      <c r="B72" s="16">
        <v>509760.92</v>
      </c>
      <c r="C72" s="16">
        <v>5515042.9199999999</v>
      </c>
      <c r="D72" s="17">
        <v>380.09140860000002</v>
      </c>
      <c r="E72" s="18" t="s">
        <v>134</v>
      </c>
      <c r="F72" s="23">
        <v>27.94</v>
      </c>
      <c r="G72" s="23">
        <v>28.37</v>
      </c>
      <c r="H72" s="18" t="s">
        <v>263</v>
      </c>
      <c r="I72" s="20">
        <v>14.9</v>
      </c>
      <c r="J72" s="20">
        <v>0.11</v>
      </c>
      <c r="K72" s="20">
        <v>7.91</v>
      </c>
      <c r="L72" s="20">
        <v>0.06</v>
      </c>
      <c r="M72" s="20">
        <v>8.89</v>
      </c>
      <c r="N72" s="20">
        <v>3.49</v>
      </c>
      <c r="O72" s="20">
        <v>7.28</v>
      </c>
      <c r="P72" s="20">
        <v>0.16</v>
      </c>
      <c r="Q72" s="20">
        <v>3.22</v>
      </c>
      <c r="R72" s="20">
        <v>0.41</v>
      </c>
      <c r="S72" s="20">
        <v>50.9</v>
      </c>
      <c r="T72" s="20">
        <v>0.68</v>
      </c>
      <c r="U72" s="20">
        <v>7.0000000000000007E-2</v>
      </c>
      <c r="V72" s="20">
        <v>0.03</v>
      </c>
      <c r="W72" s="20">
        <v>2.19</v>
      </c>
      <c r="X72" s="20">
        <v>100</v>
      </c>
      <c r="Y72" s="20">
        <v>0.3</v>
      </c>
      <c r="Z72" s="20" t="s">
        <v>308</v>
      </c>
      <c r="AA72" s="20">
        <v>7.58</v>
      </c>
      <c r="AB72" s="20">
        <v>5.78</v>
      </c>
      <c r="AC72" s="20">
        <v>4.1000000000000002E-2</v>
      </c>
      <c r="AD72" s="20">
        <v>6.32</v>
      </c>
      <c r="AE72" s="20">
        <v>2.9</v>
      </c>
      <c r="AF72" s="20">
        <v>4.58</v>
      </c>
      <c r="AG72" s="20">
        <v>0.2</v>
      </c>
      <c r="AH72" s="20">
        <v>0.14000000000000001</v>
      </c>
      <c r="AI72" s="20">
        <v>23.6</v>
      </c>
      <c r="AJ72" s="20">
        <v>0.4</v>
      </c>
      <c r="AK72" s="20" t="s">
        <v>308</v>
      </c>
      <c r="AL72" s="20">
        <v>899</v>
      </c>
      <c r="AM72" s="20" t="s">
        <v>308</v>
      </c>
      <c r="AN72" s="20">
        <v>75</v>
      </c>
      <c r="AO72" s="20">
        <v>16</v>
      </c>
      <c r="AP72" s="20">
        <v>1150</v>
      </c>
      <c r="AQ72" s="20">
        <v>69</v>
      </c>
      <c r="AR72" s="20">
        <v>19</v>
      </c>
      <c r="AS72" s="20">
        <v>608</v>
      </c>
      <c r="AT72" s="20">
        <v>148</v>
      </c>
      <c r="AU72" s="20">
        <v>131</v>
      </c>
      <c r="AV72" s="20" t="s">
        <v>308</v>
      </c>
      <c r="AW72" s="20" t="s">
        <v>308</v>
      </c>
      <c r="AX72" s="20" t="s">
        <v>308</v>
      </c>
      <c r="AY72" s="20" t="s">
        <v>308</v>
      </c>
      <c r="AZ72" s="20" t="s">
        <v>308</v>
      </c>
      <c r="BA72" s="20">
        <v>68.7</v>
      </c>
      <c r="BB72" s="20">
        <v>33.799999999999997</v>
      </c>
      <c r="BC72" s="20">
        <v>0.3</v>
      </c>
      <c r="BD72" s="20">
        <v>3.23</v>
      </c>
      <c r="BE72" s="20">
        <v>1.4</v>
      </c>
      <c r="BF72" s="20">
        <v>1.7</v>
      </c>
      <c r="BG72" s="20">
        <v>16.8</v>
      </c>
      <c r="BH72" s="20">
        <v>5.58</v>
      </c>
      <c r="BI72" s="20">
        <v>1</v>
      </c>
      <c r="BJ72" s="20">
        <v>3</v>
      </c>
      <c r="BK72" s="20">
        <v>0.54</v>
      </c>
      <c r="BL72" s="20" t="s">
        <v>308</v>
      </c>
      <c r="BM72" s="20">
        <v>29.5</v>
      </c>
      <c r="BN72" s="20">
        <v>0.2</v>
      </c>
      <c r="BO72" s="20" t="s">
        <v>308</v>
      </c>
      <c r="BP72" s="20">
        <v>5</v>
      </c>
      <c r="BQ72" s="20">
        <v>36.299999999999997</v>
      </c>
      <c r="BR72" s="20">
        <v>41</v>
      </c>
      <c r="BS72" s="20">
        <v>9.0299999999999994</v>
      </c>
      <c r="BT72" s="20">
        <v>41.2</v>
      </c>
      <c r="BU72" s="20">
        <v>0.1</v>
      </c>
      <c r="BV72" s="20">
        <v>6.5</v>
      </c>
      <c r="BW72" s="20">
        <v>1</v>
      </c>
      <c r="BX72" s="20" t="s">
        <v>308</v>
      </c>
      <c r="BY72" s="20">
        <v>0.68</v>
      </c>
      <c r="BZ72" s="20">
        <v>3.2</v>
      </c>
      <c r="CA72" s="20" t="s">
        <v>308</v>
      </c>
      <c r="CB72" s="20">
        <v>0.2</v>
      </c>
      <c r="CC72" s="20">
        <v>0.77</v>
      </c>
      <c r="CD72" s="20">
        <v>12</v>
      </c>
      <c r="CE72" s="20">
        <v>14.2</v>
      </c>
      <c r="CF72" s="20">
        <v>1.3</v>
      </c>
      <c r="CG72" s="20">
        <v>114</v>
      </c>
    </row>
    <row r="73" spans="1:85" s="30" customFormat="1" x14ac:dyDescent="0.2">
      <c r="A73" s="15" t="s">
        <v>138</v>
      </c>
      <c r="B73" s="16">
        <v>509753</v>
      </c>
      <c r="C73" s="16">
        <v>5515033.5599999996</v>
      </c>
      <c r="D73" s="17">
        <v>398.55825720000001</v>
      </c>
      <c r="E73" s="18" t="s">
        <v>161</v>
      </c>
      <c r="F73" s="23">
        <v>9</v>
      </c>
      <c r="G73" s="23">
        <v>9.2200000000000006</v>
      </c>
      <c r="H73" s="18" t="s">
        <v>263</v>
      </c>
      <c r="I73" s="20">
        <v>14.1</v>
      </c>
      <c r="J73" s="20">
        <v>7.0000000000000007E-2</v>
      </c>
      <c r="K73" s="20">
        <v>9.59</v>
      </c>
      <c r="L73" s="20">
        <v>0.06</v>
      </c>
      <c r="M73" s="20">
        <v>8.18</v>
      </c>
      <c r="N73" s="20">
        <v>2.37</v>
      </c>
      <c r="O73" s="20">
        <v>7.34</v>
      </c>
      <c r="P73" s="20">
        <v>0.14000000000000001</v>
      </c>
      <c r="Q73" s="20">
        <v>3.63</v>
      </c>
      <c r="R73" s="20">
        <v>0.37</v>
      </c>
      <c r="S73" s="20">
        <v>47.1</v>
      </c>
      <c r="T73" s="20">
        <v>0.69</v>
      </c>
      <c r="U73" s="20">
        <v>0.06</v>
      </c>
      <c r="V73" s="20">
        <v>0.03</v>
      </c>
      <c r="W73" s="20">
        <v>6.38</v>
      </c>
      <c r="X73" s="20">
        <v>100</v>
      </c>
      <c r="Y73" s="20">
        <v>1.21</v>
      </c>
      <c r="Z73" s="20" t="s">
        <v>308</v>
      </c>
      <c r="AA73" s="20">
        <v>7.26</v>
      </c>
      <c r="AB73" s="20">
        <v>6.65</v>
      </c>
      <c r="AC73" s="20">
        <v>0.04</v>
      </c>
      <c r="AD73" s="20">
        <v>5.56</v>
      </c>
      <c r="AE73" s="20">
        <v>1.96</v>
      </c>
      <c r="AF73" s="20">
        <v>4.22</v>
      </c>
      <c r="AG73" s="20">
        <v>0.16</v>
      </c>
      <c r="AH73" s="20">
        <v>0.06</v>
      </c>
      <c r="AI73" s="20">
        <v>21.1</v>
      </c>
      <c r="AJ73" s="20">
        <v>0.41</v>
      </c>
      <c r="AK73" s="20">
        <v>26</v>
      </c>
      <c r="AL73" s="20">
        <v>570</v>
      </c>
      <c r="AM73" s="20" t="s">
        <v>308</v>
      </c>
      <c r="AN73" s="20">
        <v>9</v>
      </c>
      <c r="AO73" s="20">
        <v>13</v>
      </c>
      <c r="AP73" s="20">
        <v>985</v>
      </c>
      <c r="AQ73" s="20">
        <v>51</v>
      </c>
      <c r="AR73" s="20">
        <v>20</v>
      </c>
      <c r="AS73" s="20">
        <v>601</v>
      </c>
      <c r="AT73" s="20">
        <v>146</v>
      </c>
      <c r="AU73" s="20">
        <v>73</v>
      </c>
      <c r="AV73" s="20">
        <v>1.2E-2</v>
      </c>
      <c r="AW73" s="20" t="s">
        <v>308</v>
      </c>
      <c r="AX73" s="20" t="s">
        <v>308</v>
      </c>
      <c r="AY73" s="20" t="s">
        <v>308</v>
      </c>
      <c r="AZ73" s="20" t="s">
        <v>308</v>
      </c>
      <c r="BA73" s="20">
        <v>64.599999999999994</v>
      </c>
      <c r="BB73" s="20">
        <v>31.7</v>
      </c>
      <c r="BC73" s="20">
        <v>0.8</v>
      </c>
      <c r="BD73" s="20">
        <v>2.84</v>
      </c>
      <c r="BE73" s="20">
        <v>1.33</v>
      </c>
      <c r="BF73" s="20">
        <v>1.68</v>
      </c>
      <c r="BG73" s="20">
        <v>16.600000000000001</v>
      </c>
      <c r="BH73" s="20">
        <v>5.26</v>
      </c>
      <c r="BI73" s="20">
        <v>1</v>
      </c>
      <c r="BJ73" s="20">
        <v>3</v>
      </c>
      <c r="BK73" s="20">
        <v>0.44</v>
      </c>
      <c r="BL73" s="20" t="s">
        <v>308</v>
      </c>
      <c r="BM73" s="20">
        <v>28</v>
      </c>
      <c r="BN73" s="20">
        <v>0.16</v>
      </c>
      <c r="BO73" s="20">
        <v>4</v>
      </c>
      <c r="BP73" s="20">
        <v>3</v>
      </c>
      <c r="BQ73" s="20">
        <v>35.299999999999997</v>
      </c>
      <c r="BR73" s="20">
        <v>5</v>
      </c>
      <c r="BS73" s="20">
        <v>7.72</v>
      </c>
      <c r="BT73" s="20">
        <v>32.4</v>
      </c>
      <c r="BU73" s="20" t="s">
        <v>308</v>
      </c>
      <c r="BV73" s="20">
        <v>6.5</v>
      </c>
      <c r="BW73" s="20" t="s">
        <v>308</v>
      </c>
      <c r="BX73" s="20" t="s">
        <v>308</v>
      </c>
      <c r="BY73" s="20">
        <v>0.61</v>
      </c>
      <c r="BZ73" s="20">
        <v>2.7</v>
      </c>
      <c r="CA73" s="20" t="s">
        <v>308</v>
      </c>
      <c r="CB73" s="20">
        <v>0.14000000000000001</v>
      </c>
      <c r="CC73" s="20">
        <v>0.65</v>
      </c>
      <c r="CD73" s="20" t="s">
        <v>308</v>
      </c>
      <c r="CE73" s="20">
        <v>14</v>
      </c>
      <c r="CF73" s="20">
        <v>1.2</v>
      </c>
      <c r="CG73" s="20">
        <v>118</v>
      </c>
    </row>
    <row r="74" spans="1:85" s="30" customFormat="1" x14ac:dyDescent="0.2">
      <c r="A74" s="15" t="s">
        <v>144</v>
      </c>
      <c r="B74" s="16">
        <v>509726.55</v>
      </c>
      <c r="C74" s="16">
        <v>5515187.4500000002</v>
      </c>
      <c r="D74" s="17">
        <v>310.26814949999999</v>
      </c>
      <c r="E74" s="18" t="s">
        <v>162</v>
      </c>
      <c r="F74" s="23">
        <v>126.8</v>
      </c>
      <c r="G74" s="23">
        <v>127</v>
      </c>
      <c r="H74" s="18" t="s">
        <v>263</v>
      </c>
      <c r="I74" s="20">
        <v>17.600000000000001</v>
      </c>
      <c r="J74" s="20">
        <v>0.08</v>
      </c>
      <c r="K74" s="20">
        <v>6.29</v>
      </c>
      <c r="L74" s="20">
        <v>0.02</v>
      </c>
      <c r="M74" s="20">
        <v>9.2100000000000009</v>
      </c>
      <c r="N74" s="20">
        <v>2.97</v>
      </c>
      <c r="O74" s="20">
        <v>5.67</v>
      </c>
      <c r="P74" s="20">
        <v>0.11</v>
      </c>
      <c r="Q74" s="20">
        <v>3.92</v>
      </c>
      <c r="R74" s="20">
        <v>0.26</v>
      </c>
      <c r="S74" s="20">
        <v>50.3</v>
      </c>
      <c r="T74" s="20">
        <v>0.65</v>
      </c>
      <c r="U74" s="20">
        <v>7.0000000000000007E-2</v>
      </c>
      <c r="V74" s="20">
        <v>0.03</v>
      </c>
      <c r="W74" s="20">
        <v>3.31</v>
      </c>
      <c r="X74" s="20">
        <v>100</v>
      </c>
      <c r="Y74" s="20">
        <v>0.26</v>
      </c>
      <c r="Z74" s="20" t="s">
        <v>308</v>
      </c>
      <c r="AA74" s="20">
        <v>9</v>
      </c>
      <c r="AB74" s="20">
        <v>4.37</v>
      </c>
      <c r="AC74" s="20">
        <v>7.0000000000000001E-3</v>
      </c>
      <c r="AD74" s="20">
        <v>6.24</v>
      </c>
      <c r="AE74" s="20">
        <v>2.41</v>
      </c>
      <c r="AF74" s="20">
        <v>3.26</v>
      </c>
      <c r="AG74" s="20">
        <v>0.11</v>
      </c>
      <c r="AH74" s="20">
        <v>0.04</v>
      </c>
      <c r="AI74" s="20">
        <v>23</v>
      </c>
      <c r="AJ74" s="20">
        <v>0.38</v>
      </c>
      <c r="AK74" s="20">
        <v>36</v>
      </c>
      <c r="AL74" s="20">
        <v>629</v>
      </c>
      <c r="AM74" s="20" t="s">
        <v>308</v>
      </c>
      <c r="AN74" s="20">
        <v>546</v>
      </c>
      <c r="AO74" s="20">
        <v>22</v>
      </c>
      <c r="AP74" s="20">
        <v>760</v>
      </c>
      <c r="AQ74" s="20">
        <v>41</v>
      </c>
      <c r="AR74" s="20">
        <v>17</v>
      </c>
      <c r="AS74" s="20">
        <v>754</v>
      </c>
      <c r="AT74" s="20">
        <v>149</v>
      </c>
      <c r="AU74" s="20">
        <v>68</v>
      </c>
      <c r="AV74" s="20">
        <v>7.0000000000000001E-3</v>
      </c>
      <c r="AW74" s="20" t="s">
        <v>308</v>
      </c>
      <c r="AX74" s="20" t="s">
        <v>308</v>
      </c>
      <c r="AY74" s="20" t="s">
        <v>308</v>
      </c>
      <c r="AZ74" s="20" t="s">
        <v>308</v>
      </c>
      <c r="BA74" s="20">
        <v>83.7</v>
      </c>
      <c r="BB74" s="20">
        <v>30.2</v>
      </c>
      <c r="BC74" s="20">
        <v>0.2</v>
      </c>
      <c r="BD74" s="20">
        <v>2.19</v>
      </c>
      <c r="BE74" s="20">
        <v>1.07</v>
      </c>
      <c r="BF74" s="20">
        <v>1.62</v>
      </c>
      <c r="BG74" s="20">
        <v>17.7</v>
      </c>
      <c r="BH74" s="20">
        <v>4.41</v>
      </c>
      <c r="BI74" s="20">
        <v>1</v>
      </c>
      <c r="BJ74" s="20">
        <v>2</v>
      </c>
      <c r="BK74" s="20">
        <v>0.34</v>
      </c>
      <c r="BL74" s="20" t="s">
        <v>308</v>
      </c>
      <c r="BM74" s="20">
        <v>39.4</v>
      </c>
      <c r="BN74" s="20">
        <v>0.13</v>
      </c>
      <c r="BO74" s="20">
        <v>5</v>
      </c>
      <c r="BP74" s="20">
        <v>2</v>
      </c>
      <c r="BQ74" s="20">
        <v>42.1</v>
      </c>
      <c r="BR74" s="20">
        <v>6</v>
      </c>
      <c r="BS74" s="20">
        <v>9.69</v>
      </c>
      <c r="BT74" s="20">
        <v>48.8</v>
      </c>
      <c r="BU74" s="20" t="s">
        <v>308</v>
      </c>
      <c r="BV74" s="20">
        <v>6.3</v>
      </c>
      <c r="BW74" s="20">
        <v>1</v>
      </c>
      <c r="BX74" s="20" t="s">
        <v>308</v>
      </c>
      <c r="BY74" s="20">
        <v>0.49</v>
      </c>
      <c r="BZ74" s="20">
        <v>3.6</v>
      </c>
      <c r="CA74" s="20" t="s">
        <v>308</v>
      </c>
      <c r="CB74" s="20">
        <v>0.12</v>
      </c>
      <c r="CC74" s="20">
        <v>1.41</v>
      </c>
      <c r="CD74" s="20" t="s">
        <v>308</v>
      </c>
      <c r="CE74" s="20">
        <v>10</v>
      </c>
      <c r="CF74" s="20">
        <v>0.9</v>
      </c>
      <c r="CG74" s="20">
        <v>83.5</v>
      </c>
    </row>
    <row r="75" spans="1:85" s="30" customFormat="1" x14ac:dyDescent="0.2">
      <c r="A75" s="15" t="s">
        <v>66</v>
      </c>
      <c r="B75" s="16">
        <v>513283.51</v>
      </c>
      <c r="C75" s="16">
        <v>5515683.25</v>
      </c>
      <c r="D75" s="17">
        <v>368.25</v>
      </c>
      <c r="E75" s="18" t="s">
        <v>127</v>
      </c>
      <c r="F75" s="23">
        <v>35</v>
      </c>
      <c r="G75" s="23">
        <v>35.200000000000003</v>
      </c>
      <c r="H75" s="18" t="s">
        <v>262</v>
      </c>
      <c r="I75" s="20">
        <v>15.8</v>
      </c>
      <c r="J75" s="20">
        <v>0.03</v>
      </c>
      <c r="K75" s="20">
        <v>5.4</v>
      </c>
      <c r="L75" s="20">
        <v>0.05</v>
      </c>
      <c r="M75" s="20">
        <v>10.199999999999999</v>
      </c>
      <c r="N75" s="20">
        <v>0.91</v>
      </c>
      <c r="O75" s="20">
        <v>8.49</v>
      </c>
      <c r="P75" s="20">
        <v>0.15</v>
      </c>
      <c r="Q75" s="20">
        <v>4.8099999999999996</v>
      </c>
      <c r="R75" s="20">
        <v>0.13</v>
      </c>
      <c r="S75" s="20">
        <v>51.2</v>
      </c>
      <c r="T75" s="20">
        <v>0.57999999999999996</v>
      </c>
      <c r="U75" s="20">
        <v>0.02</v>
      </c>
      <c r="V75" s="20">
        <v>0.03</v>
      </c>
      <c r="W75" s="20">
        <v>2.66</v>
      </c>
      <c r="X75" s="20">
        <v>100</v>
      </c>
      <c r="Y75" s="20">
        <v>0.12</v>
      </c>
      <c r="Z75" s="20" t="s">
        <v>308</v>
      </c>
      <c r="AA75" s="20">
        <v>8.2100000000000009</v>
      </c>
      <c r="AB75" s="20">
        <v>3.99</v>
      </c>
      <c r="AC75" s="20">
        <v>3.4000000000000002E-2</v>
      </c>
      <c r="AD75" s="20">
        <v>7.2</v>
      </c>
      <c r="AE75" s="20">
        <v>0.78</v>
      </c>
      <c r="AF75" s="20">
        <v>5.18</v>
      </c>
      <c r="AG75" s="20">
        <v>0.06</v>
      </c>
      <c r="AH75" s="20" t="s">
        <v>308</v>
      </c>
      <c r="AI75" s="20">
        <v>24.5</v>
      </c>
      <c r="AJ75" s="20">
        <v>0.34</v>
      </c>
      <c r="AK75" s="20" t="s">
        <v>308</v>
      </c>
      <c r="AL75" s="20">
        <v>297</v>
      </c>
      <c r="AM75" s="20" t="s">
        <v>308</v>
      </c>
      <c r="AN75" s="20">
        <v>7</v>
      </c>
      <c r="AO75" s="20">
        <v>28</v>
      </c>
      <c r="AP75" s="20">
        <v>1090</v>
      </c>
      <c r="AQ75" s="20">
        <v>172</v>
      </c>
      <c r="AR75" s="20">
        <v>20</v>
      </c>
      <c r="AS75" s="20">
        <v>294</v>
      </c>
      <c r="AT75" s="20">
        <v>139</v>
      </c>
      <c r="AU75" s="20">
        <v>97</v>
      </c>
      <c r="AV75" s="20" t="s">
        <v>308</v>
      </c>
      <c r="AW75" s="20" t="s">
        <v>308</v>
      </c>
      <c r="AX75" s="20">
        <v>6</v>
      </c>
      <c r="AY75" s="20" t="s">
        <v>308</v>
      </c>
      <c r="AZ75" s="20" t="s">
        <v>308</v>
      </c>
      <c r="BA75" s="20">
        <v>30.4</v>
      </c>
      <c r="BB75" s="20">
        <v>43.9</v>
      </c>
      <c r="BC75" s="20">
        <v>1.1000000000000001</v>
      </c>
      <c r="BD75" s="20">
        <v>1.54</v>
      </c>
      <c r="BE75" s="20">
        <v>0.71</v>
      </c>
      <c r="BF75" s="20">
        <v>0.84</v>
      </c>
      <c r="BG75" s="20">
        <v>16.7</v>
      </c>
      <c r="BH75" s="20">
        <v>2.66</v>
      </c>
      <c r="BI75" s="20">
        <v>1</v>
      </c>
      <c r="BJ75" s="20">
        <v>2</v>
      </c>
      <c r="BK75" s="20">
        <v>0.28999999999999998</v>
      </c>
      <c r="BL75" s="20" t="s">
        <v>308</v>
      </c>
      <c r="BM75" s="20">
        <v>13.1</v>
      </c>
      <c r="BN75" s="20">
        <v>0.1</v>
      </c>
      <c r="BO75" s="20" t="s">
        <v>308</v>
      </c>
      <c r="BP75" s="20">
        <v>2</v>
      </c>
      <c r="BQ75" s="20">
        <v>17</v>
      </c>
      <c r="BR75" s="20" t="s">
        <v>308</v>
      </c>
      <c r="BS75" s="20">
        <v>4</v>
      </c>
      <c r="BT75" s="20">
        <v>19.600000000000001</v>
      </c>
      <c r="BU75" s="20" t="s">
        <v>308</v>
      </c>
      <c r="BV75" s="20">
        <v>3.2</v>
      </c>
      <c r="BW75" s="20" t="s">
        <v>308</v>
      </c>
      <c r="BX75" s="20" t="s">
        <v>308</v>
      </c>
      <c r="BY75" s="20">
        <v>0.31</v>
      </c>
      <c r="BZ75" s="20">
        <v>2.1</v>
      </c>
      <c r="CA75" s="20">
        <v>0.9</v>
      </c>
      <c r="CB75" s="20">
        <v>0.11</v>
      </c>
      <c r="CC75" s="20">
        <v>0.5</v>
      </c>
      <c r="CD75" s="20" t="s">
        <v>308</v>
      </c>
      <c r="CE75" s="20">
        <v>7.2</v>
      </c>
      <c r="CF75" s="20">
        <v>0.7</v>
      </c>
      <c r="CG75" s="20">
        <v>68</v>
      </c>
    </row>
    <row r="76" spans="1:85" s="30" customFormat="1" x14ac:dyDescent="0.2">
      <c r="A76" s="15" t="s">
        <v>78</v>
      </c>
      <c r="B76" s="16">
        <v>513275</v>
      </c>
      <c r="C76" s="16">
        <v>5515686.2199999997</v>
      </c>
      <c r="D76" s="17">
        <v>367.79</v>
      </c>
      <c r="E76" s="18" t="s">
        <v>128</v>
      </c>
      <c r="F76" s="19">
        <v>36</v>
      </c>
      <c r="G76" s="19">
        <v>36.200000000000003</v>
      </c>
      <c r="H76" s="18" t="s">
        <v>262</v>
      </c>
      <c r="I76" s="20">
        <v>15.6</v>
      </c>
      <c r="J76" s="20">
        <v>0.03</v>
      </c>
      <c r="K76" s="20">
        <v>7.51</v>
      </c>
      <c r="L76" s="20">
        <v>0.05</v>
      </c>
      <c r="M76" s="20">
        <v>11.3</v>
      </c>
      <c r="N76" s="20">
        <v>1.65</v>
      </c>
      <c r="O76" s="20">
        <v>8.5299999999999994</v>
      </c>
      <c r="P76" s="20">
        <v>0.18</v>
      </c>
      <c r="Q76" s="20">
        <v>3.03</v>
      </c>
      <c r="R76" s="20">
        <v>0.12</v>
      </c>
      <c r="S76" s="20">
        <v>49.3</v>
      </c>
      <c r="T76" s="20">
        <v>0.59</v>
      </c>
      <c r="U76" s="20">
        <v>0.05</v>
      </c>
      <c r="V76" s="20">
        <v>0.03</v>
      </c>
      <c r="W76" s="20">
        <v>2.35</v>
      </c>
      <c r="X76" s="20">
        <v>100</v>
      </c>
      <c r="Y76" s="20">
        <v>0.01</v>
      </c>
      <c r="Z76" s="20" t="s">
        <v>308</v>
      </c>
      <c r="AA76" s="20">
        <v>7.94</v>
      </c>
      <c r="AB76" s="20">
        <v>5.38</v>
      </c>
      <c r="AC76" s="20">
        <v>3.1E-2</v>
      </c>
      <c r="AD76" s="20">
        <v>7.76</v>
      </c>
      <c r="AE76" s="20">
        <v>1.39</v>
      </c>
      <c r="AF76" s="20">
        <v>5.0999999999999996</v>
      </c>
      <c r="AG76" s="20">
        <v>0.06</v>
      </c>
      <c r="AH76" s="20">
        <v>0.02</v>
      </c>
      <c r="AI76" s="20">
        <v>22.7</v>
      </c>
      <c r="AJ76" s="20">
        <v>0.35</v>
      </c>
      <c r="AK76" s="20">
        <v>23</v>
      </c>
      <c r="AL76" s="20">
        <v>274</v>
      </c>
      <c r="AM76" s="20" t="s">
        <v>308</v>
      </c>
      <c r="AN76" s="20">
        <v>92</v>
      </c>
      <c r="AO76" s="20">
        <v>26</v>
      </c>
      <c r="AP76" s="20">
        <v>1260</v>
      </c>
      <c r="AQ76" s="20">
        <v>165</v>
      </c>
      <c r="AR76" s="20">
        <v>20</v>
      </c>
      <c r="AS76" s="20">
        <v>462</v>
      </c>
      <c r="AT76" s="20">
        <v>142</v>
      </c>
      <c r="AU76" s="20">
        <v>103</v>
      </c>
      <c r="AV76" s="20" t="s">
        <v>308</v>
      </c>
      <c r="AW76" s="20" t="s">
        <v>308</v>
      </c>
      <c r="AX76" s="20" t="s">
        <v>308</v>
      </c>
      <c r="AY76" s="20" t="s">
        <v>308</v>
      </c>
      <c r="AZ76" s="20" t="s">
        <v>308</v>
      </c>
      <c r="BA76" s="20">
        <v>31.5</v>
      </c>
      <c r="BB76" s="20">
        <v>58.7</v>
      </c>
      <c r="BC76" s="20">
        <v>1.1000000000000001</v>
      </c>
      <c r="BD76" s="20">
        <v>1.46</v>
      </c>
      <c r="BE76" s="20">
        <v>0.65</v>
      </c>
      <c r="BF76" s="20">
        <v>0.54</v>
      </c>
      <c r="BG76" s="20">
        <v>18.899999999999999</v>
      </c>
      <c r="BH76" s="20">
        <v>2.4700000000000002</v>
      </c>
      <c r="BI76" s="20">
        <v>1</v>
      </c>
      <c r="BJ76" s="20">
        <v>2</v>
      </c>
      <c r="BK76" s="20">
        <v>0.27</v>
      </c>
      <c r="BL76" s="20" t="s">
        <v>308</v>
      </c>
      <c r="BM76" s="20">
        <v>13.8</v>
      </c>
      <c r="BN76" s="20">
        <v>0.09</v>
      </c>
      <c r="BO76" s="20" t="s">
        <v>308</v>
      </c>
      <c r="BP76" s="20">
        <v>2</v>
      </c>
      <c r="BQ76" s="20">
        <v>17.5</v>
      </c>
      <c r="BR76" s="20" t="s">
        <v>308</v>
      </c>
      <c r="BS76" s="20">
        <v>4.1900000000000004</v>
      </c>
      <c r="BT76" s="20">
        <v>60.6</v>
      </c>
      <c r="BU76" s="20" t="s">
        <v>308</v>
      </c>
      <c r="BV76" s="20">
        <v>3</v>
      </c>
      <c r="BW76" s="20" t="s">
        <v>308</v>
      </c>
      <c r="BX76" s="20" t="s">
        <v>308</v>
      </c>
      <c r="BY76" s="20">
        <v>0.32</v>
      </c>
      <c r="BZ76" s="20">
        <v>2.2999999999999998</v>
      </c>
      <c r="CA76" s="20" t="s">
        <v>308</v>
      </c>
      <c r="CB76" s="20">
        <v>0.1</v>
      </c>
      <c r="CC76" s="20">
        <v>0.38</v>
      </c>
      <c r="CD76" s="20" t="s">
        <v>308</v>
      </c>
      <c r="CE76" s="20">
        <v>6.8</v>
      </c>
      <c r="CF76" s="20">
        <v>0.7</v>
      </c>
      <c r="CG76" s="20">
        <v>71.900000000000006</v>
      </c>
    </row>
    <row r="77" spans="1:85" s="30" customFormat="1" x14ac:dyDescent="0.2">
      <c r="A77" s="15" t="s">
        <v>167</v>
      </c>
      <c r="B77" s="16">
        <v>516815.83500000002</v>
      </c>
      <c r="C77" s="16">
        <v>5515643.0109999999</v>
      </c>
      <c r="D77" s="32"/>
      <c r="E77" s="18" t="s">
        <v>218</v>
      </c>
      <c r="F77" s="19"/>
      <c r="G77" s="19"/>
      <c r="H77" s="18" t="s">
        <v>261</v>
      </c>
      <c r="I77" s="20">
        <v>14.8</v>
      </c>
      <c r="J77" s="20" t="s">
        <v>308</v>
      </c>
      <c r="K77" s="20">
        <v>7.56</v>
      </c>
      <c r="L77" s="20">
        <v>0.03</v>
      </c>
      <c r="M77" s="20">
        <v>12</v>
      </c>
      <c r="N77" s="20">
        <v>0.51</v>
      </c>
      <c r="O77" s="20">
        <v>8.7799999999999994</v>
      </c>
      <c r="P77" s="20">
        <v>0.18</v>
      </c>
      <c r="Q77" s="20">
        <v>3.57</v>
      </c>
      <c r="R77" s="20">
        <v>7.0000000000000007E-2</v>
      </c>
      <c r="S77" s="20">
        <v>49.8</v>
      </c>
      <c r="T77" s="20">
        <v>0.8</v>
      </c>
      <c r="U77" s="20">
        <v>0.02</v>
      </c>
      <c r="V77" s="20">
        <v>0.05</v>
      </c>
      <c r="W77" s="20">
        <v>2.33</v>
      </c>
      <c r="X77" s="20">
        <v>101</v>
      </c>
      <c r="Y77" s="20">
        <v>0.05</v>
      </c>
      <c r="Z77" s="20" t="s">
        <v>308</v>
      </c>
      <c r="AA77" s="20">
        <v>7.45</v>
      </c>
      <c r="AB77" s="20">
        <v>5.19</v>
      </c>
      <c r="AC77" s="20">
        <v>1.7000000000000001E-2</v>
      </c>
      <c r="AD77" s="20">
        <v>8.11</v>
      </c>
      <c r="AE77" s="20">
        <v>0.43</v>
      </c>
      <c r="AF77" s="20">
        <v>5.14</v>
      </c>
      <c r="AG77" s="20">
        <v>0.03</v>
      </c>
      <c r="AH77" s="20" t="s">
        <v>308</v>
      </c>
      <c r="AI77" s="20">
        <v>22.8</v>
      </c>
      <c r="AJ77" s="20">
        <v>0.46</v>
      </c>
      <c r="AK77" s="20">
        <v>238</v>
      </c>
      <c r="AL77" s="20">
        <v>84.5</v>
      </c>
      <c r="AM77" s="20">
        <v>7</v>
      </c>
      <c r="AN77" s="20">
        <v>97</v>
      </c>
      <c r="AO77" s="20">
        <v>28</v>
      </c>
      <c r="AP77" s="20">
        <v>1320</v>
      </c>
      <c r="AQ77" s="20">
        <v>87</v>
      </c>
      <c r="AR77" s="20">
        <v>44</v>
      </c>
      <c r="AS77" s="20">
        <v>209</v>
      </c>
      <c r="AT77" s="20">
        <v>247</v>
      </c>
      <c r="AU77" s="20">
        <v>72</v>
      </c>
      <c r="AV77" s="20">
        <v>4.4999999999999998E-2</v>
      </c>
      <c r="AW77" s="20" t="s">
        <v>308</v>
      </c>
      <c r="AX77" s="20" t="s">
        <v>308</v>
      </c>
      <c r="AY77" s="20">
        <v>0.2</v>
      </c>
      <c r="AZ77" s="20" t="s">
        <v>308</v>
      </c>
      <c r="BA77" s="20">
        <v>5.9</v>
      </c>
      <c r="BB77" s="20">
        <v>43.7</v>
      </c>
      <c r="BC77" s="20">
        <v>0.3</v>
      </c>
      <c r="BD77" s="20">
        <v>2.8</v>
      </c>
      <c r="BE77" s="20">
        <v>1.65</v>
      </c>
      <c r="BF77" s="20">
        <v>0.59</v>
      </c>
      <c r="BG77" s="20">
        <v>12.6</v>
      </c>
      <c r="BH77" s="20">
        <v>2.2200000000000002</v>
      </c>
      <c r="BI77" s="20">
        <v>1</v>
      </c>
      <c r="BJ77" s="20">
        <v>1</v>
      </c>
      <c r="BK77" s="20">
        <v>0.56000000000000005</v>
      </c>
      <c r="BL77" s="20" t="s">
        <v>308</v>
      </c>
      <c r="BM77" s="20">
        <v>2.1</v>
      </c>
      <c r="BN77" s="20">
        <v>0.25</v>
      </c>
      <c r="BO77" s="20" t="s">
        <v>308</v>
      </c>
      <c r="BP77" s="20">
        <v>2</v>
      </c>
      <c r="BQ77" s="20">
        <v>5</v>
      </c>
      <c r="BR77" s="20" t="s">
        <v>308</v>
      </c>
      <c r="BS77" s="20">
        <v>0.89</v>
      </c>
      <c r="BT77" s="20">
        <v>17</v>
      </c>
      <c r="BU77" s="20" t="s">
        <v>308</v>
      </c>
      <c r="BV77" s="20">
        <v>1.6</v>
      </c>
      <c r="BW77" s="20" t="s">
        <v>308</v>
      </c>
      <c r="BX77" s="20" t="s">
        <v>308</v>
      </c>
      <c r="BY77" s="20">
        <v>0.4</v>
      </c>
      <c r="BZ77" s="20">
        <v>0.2</v>
      </c>
      <c r="CA77" s="20">
        <v>0.7</v>
      </c>
      <c r="CB77" s="20">
        <v>0.24</v>
      </c>
      <c r="CC77" s="20">
        <v>0.05</v>
      </c>
      <c r="CD77" s="20" t="s">
        <v>308</v>
      </c>
      <c r="CE77" s="20">
        <v>15.7</v>
      </c>
      <c r="CF77" s="20">
        <v>1.6</v>
      </c>
      <c r="CG77" s="20">
        <v>41.5</v>
      </c>
    </row>
    <row r="78" spans="1:85" s="30" customFormat="1" x14ac:dyDescent="0.2">
      <c r="A78" s="15" t="s">
        <v>187</v>
      </c>
      <c r="B78" s="16">
        <v>517162.08729499998</v>
      </c>
      <c r="C78" s="21">
        <v>5514703.2547800001</v>
      </c>
      <c r="D78" s="17"/>
      <c r="E78" s="18" t="s">
        <v>275</v>
      </c>
      <c r="F78" s="19"/>
      <c r="G78" s="19"/>
      <c r="H78" s="18" t="s">
        <v>261</v>
      </c>
      <c r="I78" s="20">
        <v>13.6</v>
      </c>
      <c r="J78" s="20" t="s">
        <v>308</v>
      </c>
      <c r="K78" s="20">
        <v>8.6199999999999992</v>
      </c>
      <c r="L78" s="20" t="s">
        <v>308</v>
      </c>
      <c r="M78" s="20">
        <v>18.2</v>
      </c>
      <c r="N78" s="20">
        <v>0.34</v>
      </c>
      <c r="O78" s="20">
        <v>4.24</v>
      </c>
      <c r="P78" s="20">
        <v>0.28999999999999998</v>
      </c>
      <c r="Q78" s="20">
        <v>3.05</v>
      </c>
      <c r="R78" s="20">
        <v>0.13</v>
      </c>
      <c r="S78" s="20">
        <v>48.4</v>
      </c>
      <c r="T78" s="20">
        <v>1.82</v>
      </c>
      <c r="U78" s="20">
        <v>0.02</v>
      </c>
      <c r="V78" s="20">
        <v>0.09</v>
      </c>
      <c r="W78" s="20">
        <v>1.79</v>
      </c>
      <c r="X78" s="20">
        <v>101</v>
      </c>
      <c r="Y78" s="20">
        <v>0.04</v>
      </c>
      <c r="Z78" s="20" t="s">
        <v>308</v>
      </c>
      <c r="AA78" s="20">
        <v>7.09</v>
      </c>
      <c r="AB78" s="20">
        <v>5.89</v>
      </c>
      <c r="AC78" s="20" t="s">
        <v>308</v>
      </c>
      <c r="AD78" s="20">
        <v>12.2</v>
      </c>
      <c r="AE78" s="20">
        <v>0.3</v>
      </c>
      <c r="AF78" s="20">
        <v>2.46</v>
      </c>
      <c r="AG78" s="20">
        <v>0.05</v>
      </c>
      <c r="AH78" s="20">
        <v>0.02</v>
      </c>
      <c r="AI78" s="20">
        <v>22</v>
      </c>
      <c r="AJ78" s="20">
        <v>1.05</v>
      </c>
      <c r="AK78" s="20">
        <v>47</v>
      </c>
      <c r="AL78" s="20">
        <v>63.1</v>
      </c>
      <c r="AM78" s="20">
        <v>16</v>
      </c>
      <c r="AN78" s="20">
        <v>224</v>
      </c>
      <c r="AO78" s="20" t="s">
        <v>308</v>
      </c>
      <c r="AP78" s="20">
        <v>2130</v>
      </c>
      <c r="AQ78" s="20">
        <v>15</v>
      </c>
      <c r="AR78" s="20">
        <v>47</v>
      </c>
      <c r="AS78" s="20">
        <v>223</v>
      </c>
      <c r="AT78" s="20">
        <v>498</v>
      </c>
      <c r="AU78" s="20">
        <v>127</v>
      </c>
      <c r="AV78" s="20">
        <v>4.0000000000000001E-3</v>
      </c>
      <c r="AW78" s="20" t="s">
        <v>308</v>
      </c>
      <c r="AX78" s="20" t="s">
        <v>308</v>
      </c>
      <c r="AY78" s="20">
        <v>0.2</v>
      </c>
      <c r="AZ78" s="20" t="s">
        <v>308</v>
      </c>
      <c r="BA78" s="20">
        <v>13.2</v>
      </c>
      <c r="BB78" s="20">
        <v>42.1</v>
      </c>
      <c r="BC78" s="20">
        <v>0.8</v>
      </c>
      <c r="BD78" s="20">
        <v>5.14</v>
      </c>
      <c r="BE78" s="20">
        <v>3.39</v>
      </c>
      <c r="BF78" s="20">
        <v>1.08</v>
      </c>
      <c r="BG78" s="20">
        <v>20.399999999999999</v>
      </c>
      <c r="BH78" s="20">
        <v>4.2699999999999996</v>
      </c>
      <c r="BI78" s="20">
        <v>2</v>
      </c>
      <c r="BJ78" s="20">
        <v>2</v>
      </c>
      <c r="BK78" s="20">
        <v>1.0900000000000001</v>
      </c>
      <c r="BL78" s="20" t="s">
        <v>308</v>
      </c>
      <c r="BM78" s="20">
        <v>5</v>
      </c>
      <c r="BN78" s="20">
        <v>0.54</v>
      </c>
      <c r="BO78" s="20" t="s">
        <v>308</v>
      </c>
      <c r="BP78" s="20">
        <v>4</v>
      </c>
      <c r="BQ78" s="20">
        <v>9.9</v>
      </c>
      <c r="BR78" s="20" t="s">
        <v>308</v>
      </c>
      <c r="BS78" s="20">
        <v>1.8</v>
      </c>
      <c r="BT78" s="20">
        <v>8.6999999999999993</v>
      </c>
      <c r="BU78" s="20" t="s">
        <v>308</v>
      </c>
      <c r="BV78" s="20">
        <v>3.2</v>
      </c>
      <c r="BW78" s="20">
        <v>1</v>
      </c>
      <c r="BX78" s="20" t="s">
        <v>308</v>
      </c>
      <c r="BY78" s="20">
        <v>0.74</v>
      </c>
      <c r="BZ78" s="20">
        <v>0.4</v>
      </c>
      <c r="CA78" s="20">
        <v>0.9</v>
      </c>
      <c r="CB78" s="20">
        <v>0.48</v>
      </c>
      <c r="CC78" s="20">
        <v>0.1</v>
      </c>
      <c r="CD78" s="20" t="s">
        <v>308</v>
      </c>
      <c r="CE78" s="20">
        <v>32.1</v>
      </c>
      <c r="CF78" s="20">
        <v>3.4</v>
      </c>
      <c r="CG78" s="20">
        <v>80.3</v>
      </c>
    </row>
    <row r="79" spans="1:85" s="30" customFormat="1" x14ac:dyDescent="0.2">
      <c r="A79" s="15" t="s">
        <v>85</v>
      </c>
      <c r="B79" s="16">
        <v>514974.04</v>
      </c>
      <c r="C79" s="16">
        <v>5514838.8700000001</v>
      </c>
      <c r="D79" s="17">
        <v>333.23</v>
      </c>
      <c r="E79" s="18" t="s">
        <v>130</v>
      </c>
      <c r="F79" s="19">
        <v>87.1</v>
      </c>
      <c r="G79" s="19">
        <v>87.6</v>
      </c>
      <c r="H79" s="18" t="s">
        <v>305</v>
      </c>
      <c r="I79" s="20">
        <v>15.3</v>
      </c>
      <c r="J79" s="20">
        <v>0.08</v>
      </c>
      <c r="K79" s="20">
        <v>8.64</v>
      </c>
      <c r="L79" s="20">
        <v>0.05</v>
      </c>
      <c r="M79" s="20">
        <v>10.8</v>
      </c>
      <c r="N79" s="20">
        <v>1.31</v>
      </c>
      <c r="O79" s="20">
        <v>9.31</v>
      </c>
      <c r="P79" s="20">
        <v>0.18</v>
      </c>
      <c r="Q79" s="20">
        <v>2.68</v>
      </c>
      <c r="R79" s="20">
        <v>0.34</v>
      </c>
      <c r="S79" s="20">
        <v>47.2</v>
      </c>
      <c r="T79" s="20">
        <v>0.62</v>
      </c>
      <c r="U79" s="20">
        <v>0.06</v>
      </c>
      <c r="V79" s="20">
        <v>0.03</v>
      </c>
      <c r="W79" s="20">
        <v>3.27</v>
      </c>
      <c r="X79" s="20">
        <v>99.9</v>
      </c>
      <c r="Y79" s="20">
        <v>0.24</v>
      </c>
      <c r="Z79" s="20" t="s">
        <v>308</v>
      </c>
      <c r="AA79" s="20">
        <v>7.85</v>
      </c>
      <c r="AB79" s="20">
        <v>6.18</v>
      </c>
      <c r="AC79" s="20">
        <v>0.03</v>
      </c>
      <c r="AD79" s="20">
        <v>7.46</v>
      </c>
      <c r="AE79" s="20">
        <v>1.1000000000000001</v>
      </c>
      <c r="AF79" s="20">
        <v>5.58</v>
      </c>
      <c r="AG79" s="20">
        <v>0.15</v>
      </c>
      <c r="AH79" s="20">
        <v>0.14000000000000001</v>
      </c>
      <c r="AI79" s="20">
        <v>21.9</v>
      </c>
      <c r="AJ79" s="20">
        <v>0.36</v>
      </c>
      <c r="AK79" s="20">
        <v>49</v>
      </c>
      <c r="AL79" s="20">
        <v>570</v>
      </c>
      <c r="AM79" s="20" t="s">
        <v>308</v>
      </c>
      <c r="AN79" s="20">
        <v>138</v>
      </c>
      <c r="AO79" s="20">
        <v>16</v>
      </c>
      <c r="AP79" s="20">
        <v>1300</v>
      </c>
      <c r="AQ79" s="20">
        <v>81</v>
      </c>
      <c r="AR79" s="20">
        <v>26</v>
      </c>
      <c r="AS79" s="20">
        <v>532</v>
      </c>
      <c r="AT79" s="20">
        <v>182</v>
      </c>
      <c r="AU79" s="20">
        <v>84</v>
      </c>
      <c r="AV79" s="20">
        <v>3.0000000000000001E-3</v>
      </c>
      <c r="AW79" s="20" t="s">
        <v>308</v>
      </c>
      <c r="AX79" s="20" t="s">
        <v>308</v>
      </c>
      <c r="AY79" s="20" t="s">
        <v>308</v>
      </c>
      <c r="AZ79" s="20" t="s">
        <v>308</v>
      </c>
      <c r="BA79" s="20">
        <v>101</v>
      </c>
      <c r="BB79" s="20">
        <v>50.3</v>
      </c>
      <c r="BC79" s="20">
        <v>0.8</v>
      </c>
      <c r="BD79" s="20">
        <v>2.66</v>
      </c>
      <c r="BE79" s="20">
        <v>1.04</v>
      </c>
      <c r="BF79" s="20">
        <v>2.34</v>
      </c>
      <c r="BG79" s="20">
        <v>15.4</v>
      </c>
      <c r="BH79" s="20">
        <v>6.46</v>
      </c>
      <c r="BI79" s="20">
        <v>2</v>
      </c>
      <c r="BJ79" s="20">
        <v>3</v>
      </c>
      <c r="BK79" s="20">
        <v>0.44</v>
      </c>
      <c r="BL79" s="20" t="s">
        <v>308</v>
      </c>
      <c r="BM79" s="20">
        <v>43.4</v>
      </c>
      <c r="BN79" s="20">
        <v>0.13</v>
      </c>
      <c r="BO79" s="20" t="s">
        <v>308</v>
      </c>
      <c r="BP79" s="20">
        <v>4</v>
      </c>
      <c r="BQ79" s="20">
        <v>53.1</v>
      </c>
      <c r="BR79" s="20" t="s">
        <v>308</v>
      </c>
      <c r="BS79" s="20">
        <v>12.9</v>
      </c>
      <c r="BT79" s="20">
        <v>35.799999999999997</v>
      </c>
      <c r="BU79" s="20" t="s">
        <v>308</v>
      </c>
      <c r="BV79" s="20">
        <v>7.9</v>
      </c>
      <c r="BW79" s="20" t="s">
        <v>308</v>
      </c>
      <c r="BX79" s="20" t="s">
        <v>308</v>
      </c>
      <c r="BY79" s="20">
        <v>0.65</v>
      </c>
      <c r="BZ79" s="20">
        <v>5.4</v>
      </c>
      <c r="CA79" s="20" t="s">
        <v>308</v>
      </c>
      <c r="CB79" s="20">
        <v>0.15</v>
      </c>
      <c r="CC79" s="20">
        <v>1.1000000000000001</v>
      </c>
      <c r="CD79" s="20" t="s">
        <v>308</v>
      </c>
      <c r="CE79" s="20">
        <v>11.7</v>
      </c>
      <c r="CF79" s="20">
        <v>0.9</v>
      </c>
      <c r="CG79" s="20">
        <v>89.4</v>
      </c>
    </row>
    <row r="80" spans="1:85" s="30" customFormat="1" x14ac:dyDescent="0.2">
      <c r="A80" s="15" t="s">
        <v>87</v>
      </c>
      <c r="B80" s="16">
        <v>515037.11</v>
      </c>
      <c r="C80" s="16">
        <v>5514815.9199999999</v>
      </c>
      <c r="D80" s="17">
        <v>266.11</v>
      </c>
      <c r="E80" s="18" t="s">
        <v>130</v>
      </c>
      <c r="F80" s="23">
        <v>182.25</v>
      </c>
      <c r="G80" s="23">
        <v>182.3</v>
      </c>
      <c r="H80" s="18" t="s">
        <v>305</v>
      </c>
      <c r="I80" s="20">
        <v>18.399999999999999</v>
      </c>
      <c r="J80" s="20">
        <v>0.04</v>
      </c>
      <c r="K80" s="20">
        <v>7.02</v>
      </c>
      <c r="L80" s="20" t="s">
        <v>308</v>
      </c>
      <c r="M80" s="20">
        <v>8.82</v>
      </c>
      <c r="N80" s="20">
        <v>0.4</v>
      </c>
      <c r="O80" s="20">
        <v>6.07</v>
      </c>
      <c r="P80" s="20">
        <v>0.15</v>
      </c>
      <c r="Q80" s="20">
        <v>4.9000000000000004</v>
      </c>
      <c r="R80" s="20">
        <v>0.35</v>
      </c>
      <c r="S80" s="20">
        <v>50.8</v>
      </c>
      <c r="T80" s="20">
        <v>0.73</v>
      </c>
      <c r="U80" s="20">
        <v>0.05</v>
      </c>
      <c r="V80" s="20">
        <v>0.03</v>
      </c>
      <c r="W80" s="20">
        <v>2.41</v>
      </c>
      <c r="X80" s="20">
        <v>100</v>
      </c>
      <c r="Y80" s="20" t="s">
        <v>308</v>
      </c>
      <c r="Z80" s="20" t="s">
        <v>308</v>
      </c>
      <c r="AA80" s="20">
        <v>9.4499999999999993</v>
      </c>
      <c r="AB80" s="20">
        <v>5.16</v>
      </c>
      <c r="AC80" s="20">
        <v>5.0000000000000001E-3</v>
      </c>
      <c r="AD80" s="20">
        <v>6.26</v>
      </c>
      <c r="AE80" s="20">
        <v>0.34</v>
      </c>
      <c r="AF80" s="20">
        <v>3.61</v>
      </c>
      <c r="AG80" s="20">
        <v>0.16</v>
      </c>
      <c r="AH80" s="20">
        <v>0.02</v>
      </c>
      <c r="AI80" s="20">
        <v>24.2</v>
      </c>
      <c r="AJ80" s="20">
        <v>0.42</v>
      </c>
      <c r="AK80" s="20" t="s">
        <v>308</v>
      </c>
      <c r="AL80" s="20">
        <v>293</v>
      </c>
      <c r="AM80" s="20" t="s">
        <v>308</v>
      </c>
      <c r="AN80" s="20">
        <v>11</v>
      </c>
      <c r="AO80" s="20">
        <v>14</v>
      </c>
      <c r="AP80" s="20">
        <v>1130</v>
      </c>
      <c r="AQ80" s="20">
        <v>33</v>
      </c>
      <c r="AR80" s="20">
        <v>22</v>
      </c>
      <c r="AS80" s="20">
        <v>468</v>
      </c>
      <c r="AT80" s="20">
        <v>180</v>
      </c>
      <c r="AU80" s="20">
        <v>61</v>
      </c>
      <c r="AV80" s="20" t="s">
        <v>308</v>
      </c>
      <c r="AW80" s="20" t="s">
        <v>308</v>
      </c>
      <c r="AX80" s="20">
        <v>12</v>
      </c>
      <c r="AY80" s="20" t="s">
        <v>308</v>
      </c>
      <c r="AZ80" s="20" t="s">
        <v>308</v>
      </c>
      <c r="BA80" s="20">
        <v>78.2</v>
      </c>
      <c r="BB80" s="20">
        <v>37.4</v>
      </c>
      <c r="BC80" s="20">
        <v>0.2</v>
      </c>
      <c r="BD80" s="20">
        <v>2.69</v>
      </c>
      <c r="BE80" s="20">
        <v>1.27</v>
      </c>
      <c r="BF80" s="20">
        <v>2.21</v>
      </c>
      <c r="BG80" s="20">
        <v>16.3</v>
      </c>
      <c r="BH80" s="20">
        <v>5.48</v>
      </c>
      <c r="BI80" s="20">
        <v>2</v>
      </c>
      <c r="BJ80" s="20">
        <v>3</v>
      </c>
      <c r="BK80" s="20">
        <v>0.48</v>
      </c>
      <c r="BL80" s="20" t="s">
        <v>308</v>
      </c>
      <c r="BM80" s="20">
        <v>34.5</v>
      </c>
      <c r="BN80" s="20">
        <v>0.2</v>
      </c>
      <c r="BO80" s="20" t="s">
        <v>308</v>
      </c>
      <c r="BP80" s="20">
        <v>4</v>
      </c>
      <c r="BQ80" s="20">
        <v>40.5</v>
      </c>
      <c r="BR80" s="20" t="s">
        <v>308</v>
      </c>
      <c r="BS80" s="20">
        <v>9.9499999999999993</v>
      </c>
      <c r="BT80" s="20">
        <v>8.3000000000000007</v>
      </c>
      <c r="BU80" s="20">
        <v>0.4</v>
      </c>
      <c r="BV80" s="20">
        <v>6.5</v>
      </c>
      <c r="BW80" s="20">
        <v>1</v>
      </c>
      <c r="BX80" s="20" t="s">
        <v>308</v>
      </c>
      <c r="BY80" s="20">
        <v>0.64</v>
      </c>
      <c r="BZ80" s="20">
        <v>3.7</v>
      </c>
      <c r="CA80" s="20" t="s">
        <v>308</v>
      </c>
      <c r="CB80" s="20">
        <v>0.19</v>
      </c>
      <c r="CC80" s="20">
        <v>0.6</v>
      </c>
      <c r="CD80" s="20" t="s">
        <v>308</v>
      </c>
      <c r="CE80" s="20">
        <v>12.9</v>
      </c>
      <c r="CF80" s="20">
        <v>1.2</v>
      </c>
      <c r="CG80" s="20">
        <v>90.3</v>
      </c>
    </row>
    <row r="81" spans="1:85" s="30" customFormat="1" x14ac:dyDescent="0.2">
      <c r="A81" s="15" t="s">
        <v>88</v>
      </c>
      <c r="B81" s="16">
        <v>515043.42</v>
      </c>
      <c r="C81" s="16">
        <v>5514813.6200000001</v>
      </c>
      <c r="D81" s="17">
        <v>259.39999999999998</v>
      </c>
      <c r="E81" s="18" t="s">
        <v>130</v>
      </c>
      <c r="F81" s="23">
        <v>191.54</v>
      </c>
      <c r="G81" s="23">
        <v>192</v>
      </c>
      <c r="H81" s="18" t="s">
        <v>305</v>
      </c>
      <c r="I81" s="20">
        <v>17.899999999999999</v>
      </c>
      <c r="J81" s="20">
        <v>0.02</v>
      </c>
      <c r="K81" s="20">
        <v>8.43</v>
      </c>
      <c r="L81" s="20">
        <v>0.03</v>
      </c>
      <c r="M81" s="20">
        <v>14.4</v>
      </c>
      <c r="N81" s="20">
        <v>0.23</v>
      </c>
      <c r="O81" s="20">
        <v>11.1</v>
      </c>
      <c r="P81" s="20">
        <v>0.21</v>
      </c>
      <c r="Q81" s="20">
        <v>1.76</v>
      </c>
      <c r="R81" s="20">
        <v>0.27</v>
      </c>
      <c r="S81" s="20">
        <v>40.9</v>
      </c>
      <c r="T81" s="20">
        <v>0.5</v>
      </c>
      <c r="U81" s="20">
        <v>0.03</v>
      </c>
      <c r="V81" s="20">
        <v>0.03</v>
      </c>
      <c r="W81" s="20">
        <v>4.4400000000000004</v>
      </c>
      <c r="X81" s="20">
        <v>100</v>
      </c>
      <c r="Y81" s="20">
        <v>0.02</v>
      </c>
      <c r="Z81" s="20" t="s">
        <v>308</v>
      </c>
      <c r="AA81" s="20">
        <v>9.06</v>
      </c>
      <c r="AB81" s="20">
        <v>5.76</v>
      </c>
      <c r="AC81" s="20">
        <v>1.4E-2</v>
      </c>
      <c r="AD81" s="20">
        <v>9.77</v>
      </c>
      <c r="AE81" s="20">
        <v>0.19</v>
      </c>
      <c r="AF81" s="20">
        <v>6.73</v>
      </c>
      <c r="AG81" s="20">
        <v>0.12</v>
      </c>
      <c r="AH81" s="20">
        <v>0.45</v>
      </c>
      <c r="AI81" s="20">
        <v>18.8</v>
      </c>
      <c r="AJ81" s="20">
        <v>0.28999999999999998</v>
      </c>
      <c r="AK81" s="20">
        <v>77</v>
      </c>
      <c r="AL81" s="20">
        <v>64.400000000000006</v>
      </c>
      <c r="AM81" s="20" t="s">
        <v>308</v>
      </c>
      <c r="AN81" s="20">
        <v>1200</v>
      </c>
      <c r="AO81" s="20">
        <v>27</v>
      </c>
      <c r="AP81" s="20">
        <v>1520</v>
      </c>
      <c r="AQ81" s="20">
        <v>121</v>
      </c>
      <c r="AR81" s="20">
        <v>13</v>
      </c>
      <c r="AS81" s="20">
        <v>334</v>
      </c>
      <c r="AT81" s="20">
        <v>167</v>
      </c>
      <c r="AU81" s="20">
        <v>119</v>
      </c>
      <c r="AV81" s="20">
        <v>1.0999999999999999E-2</v>
      </c>
      <c r="AW81" s="20" t="s">
        <v>308</v>
      </c>
      <c r="AX81" s="20">
        <v>40</v>
      </c>
      <c r="AY81" s="20" t="s">
        <v>308</v>
      </c>
      <c r="AZ81" s="20">
        <v>0.2</v>
      </c>
      <c r="BA81" s="20">
        <v>126</v>
      </c>
      <c r="BB81" s="20">
        <v>116</v>
      </c>
      <c r="BC81" s="20">
        <v>0.9</v>
      </c>
      <c r="BD81" s="20">
        <v>2.9</v>
      </c>
      <c r="BE81" s="20">
        <v>1.17</v>
      </c>
      <c r="BF81" s="20">
        <v>6.04</v>
      </c>
      <c r="BG81" s="20">
        <v>25.1</v>
      </c>
      <c r="BH81" s="20">
        <v>10.199999999999999</v>
      </c>
      <c r="BI81" s="20">
        <v>3</v>
      </c>
      <c r="BJ81" s="20">
        <v>2</v>
      </c>
      <c r="BK81" s="20">
        <v>0.43</v>
      </c>
      <c r="BL81" s="20" t="s">
        <v>308</v>
      </c>
      <c r="BM81" s="20">
        <v>59.2</v>
      </c>
      <c r="BN81" s="20">
        <v>0.14000000000000001</v>
      </c>
      <c r="BO81" s="20" t="s">
        <v>308</v>
      </c>
      <c r="BP81" s="20">
        <v>3</v>
      </c>
      <c r="BQ81" s="20">
        <v>72.900000000000006</v>
      </c>
      <c r="BR81" s="20">
        <v>9</v>
      </c>
      <c r="BS81" s="20">
        <v>16.899999999999999</v>
      </c>
      <c r="BT81" s="20">
        <v>3.3</v>
      </c>
      <c r="BU81" s="20">
        <v>1.4</v>
      </c>
      <c r="BV81" s="20">
        <v>13.7</v>
      </c>
      <c r="BW81" s="20" t="s">
        <v>308</v>
      </c>
      <c r="BX81" s="20" t="s">
        <v>308</v>
      </c>
      <c r="BY81" s="20">
        <v>0.94</v>
      </c>
      <c r="BZ81" s="20">
        <v>2.9</v>
      </c>
      <c r="CA81" s="20" t="s">
        <v>308</v>
      </c>
      <c r="CB81" s="20">
        <v>0.15</v>
      </c>
      <c r="CC81" s="20">
        <v>0.54</v>
      </c>
      <c r="CD81" s="20" t="s">
        <v>308</v>
      </c>
      <c r="CE81" s="20">
        <v>11.5</v>
      </c>
      <c r="CF81" s="20">
        <v>1</v>
      </c>
      <c r="CG81" s="20">
        <v>70.5</v>
      </c>
    </row>
    <row r="82" spans="1:85" s="30" customFormat="1" x14ac:dyDescent="0.2">
      <c r="A82" s="15" t="s">
        <v>179</v>
      </c>
      <c r="B82" s="16">
        <v>508767.7</v>
      </c>
      <c r="C82" s="16">
        <v>5514456</v>
      </c>
      <c r="D82" s="17"/>
      <c r="E82" s="18" t="s">
        <v>269</v>
      </c>
      <c r="F82" s="19"/>
      <c r="G82" s="19"/>
      <c r="H82" s="18" t="s">
        <v>305</v>
      </c>
      <c r="I82" s="20">
        <v>14.2</v>
      </c>
      <c r="J82" s="20">
        <v>0.03</v>
      </c>
      <c r="K82" s="20">
        <v>11.4</v>
      </c>
      <c r="L82" s="20">
        <v>0.06</v>
      </c>
      <c r="M82" s="20">
        <v>10.6</v>
      </c>
      <c r="N82" s="20">
        <v>1.21</v>
      </c>
      <c r="O82" s="20">
        <v>10.4</v>
      </c>
      <c r="P82" s="20">
        <v>0.21</v>
      </c>
      <c r="Q82" s="20">
        <v>1.73</v>
      </c>
      <c r="R82" s="20">
        <v>0.32</v>
      </c>
      <c r="S82" s="20">
        <v>47.6</v>
      </c>
      <c r="T82" s="20">
        <v>0.61</v>
      </c>
      <c r="U82" s="20">
        <v>0.06</v>
      </c>
      <c r="V82" s="20">
        <v>0.03</v>
      </c>
      <c r="W82" s="20">
        <v>2.56</v>
      </c>
      <c r="X82" s="20">
        <v>101</v>
      </c>
      <c r="Y82" s="20">
        <v>0.05</v>
      </c>
      <c r="Z82" s="20" t="s">
        <v>308</v>
      </c>
      <c r="AA82" s="20">
        <v>7.17</v>
      </c>
      <c r="AB82" s="20">
        <v>7.7</v>
      </c>
      <c r="AC82" s="20">
        <v>3.6999999999999998E-2</v>
      </c>
      <c r="AD82" s="20">
        <v>7.08</v>
      </c>
      <c r="AE82" s="20">
        <v>1</v>
      </c>
      <c r="AF82" s="20">
        <v>5.83</v>
      </c>
      <c r="AG82" s="20">
        <v>0.13</v>
      </c>
      <c r="AH82" s="20">
        <v>0.03</v>
      </c>
      <c r="AI82" s="20">
        <v>21.5</v>
      </c>
      <c r="AJ82" s="20">
        <v>0.35</v>
      </c>
      <c r="AK82" s="20">
        <v>46</v>
      </c>
      <c r="AL82" s="20">
        <v>219</v>
      </c>
      <c r="AM82" s="20">
        <v>6</v>
      </c>
      <c r="AN82" s="20">
        <v>76</v>
      </c>
      <c r="AO82" s="20">
        <v>19</v>
      </c>
      <c r="AP82" s="20">
        <v>1530</v>
      </c>
      <c r="AQ82" s="20">
        <v>104</v>
      </c>
      <c r="AR82" s="20">
        <v>24</v>
      </c>
      <c r="AS82" s="20">
        <v>495</v>
      </c>
      <c r="AT82" s="20">
        <v>152</v>
      </c>
      <c r="AU82" s="20">
        <v>89</v>
      </c>
      <c r="AV82" s="20">
        <v>3.0000000000000001E-3</v>
      </c>
      <c r="AW82" s="20" t="s">
        <v>308</v>
      </c>
      <c r="AX82" s="20">
        <v>16</v>
      </c>
      <c r="AY82" s="20">
        <v>0.2</v>
      </c>
      <c r="AZ82" s="20" t="s">
        <v>308</v>
      </c>
      <c r="BA82" s="20">
        <v>89.5</v>
      </c>
      <c r="BB82" s="20">
        <v>63.8</v>
      </c>
      <c r="BC82" s="20">
        <v>1.3</v>
      </c>
      <c r="BD82" s="20">
        <v>1.86</v>
      </c>
      <c r="BE82" s="20">
        <v>0.79</v>
      </c>
      <c r="BF82" s="20">
        <v>1.77</v>
      </c>
      <c r="BG82" s="20">
        <v>15.2</v>
      </c>
      <c r="BH82" s="20">
        <v>4.57</v>
      </c>
      <c r="BI82" s="20">
        <v>1</v>
      </c>
      <c r="BJ82" s="20">
        <v>2</v>
      </c>
      <c r="BK82" s="20">
        <v>0.31</v>
      </c>
      <c r="BL82" s="20" t="s">
        <v>308</v>
      </c>
      <c r="BM82" s="20">
        <v>38.5</v>
      </c>
      <c r="BN82" s="20">
        <v>0.1</v>
      </c>
      <c r="BO82" s="20" t="s">
        <v>308</v>
      </c>
      <c r="BP82" s="20">
        <v>3</v>
      </c>
      <c r="BQ82" s="20">
        <v>47.2</v>
      </c>
      <c r="BR82" s="20" t="s">
        <v>308</v>
      </c>
      <c r="BS82" s="20">
        <v>10.8</v>
      </c>
      <c r="BT82" s="20">
        <v>35.6</v>
      </c>
      <c r="BU82" s="20">
        <v>0.1</v>
      </c>
      <c r="BV82" s="20">
        <v>7.1</v>
      </c>
      <c r="BW82" s="20">
        <v>1</v>
      </c>
      <c r="BX82" s="20" t="s">
        <v>308</v>
      </c>
      <c r="BY82" s="20">
        <v>0.47</v>
      </c>
      <c r="BZ82" s="20">
        <v>4</v>
      </c>
      <c r="CA82" s="20" t="s">
        <v>308</v>
      </c>
      <c r="CB82" s="20">
        <v>0.1</v>
      </c>
      <c r="CC82" s="20">
        <v>0.89</v>
      </c>
      <c r="CD82" s="20" t="s">
        <v>308</v>
      </c>
      <c r="CE82" s="20">
        <v>8.9</v>
      </c>
      <c r="CF82" s="20">
        <v>0.7</v>
      </c>
      <c r="CG82" s="20">
        <v>83.4</v>
      </c>
    </row>
    <row r="86" spans="1:85" ht="15" customHeight="1" x14ac:dyDescent="0.2">
      <c r="A86" s="49" t="s">
        <v>406</v>
      </c>
    </row>
    <row r="87" spans="1:85" ht="15" customHeight="1" x14ac:dyDescent="0.2">
      <c r="A87" s="49" t="s">
        <v>407</v>
      </c>
    </row>
    <row r="88" spans="1:85" ht="15" customHeight="1" x14ac:dyDescent="0.2">
      <c r="A88" s="49" t="s">
        <v>410</v>
      </c>
    </row>
    <row r="89" spans="1:85" ht="15" customHeight="1" x14ac:dyDescent="0.2">
      <c r="A89" s="50" t="s">
        <v>409</v>
      </c>
    </row>
  </sheetData>
  <mergeCells count="18">
    <mergeCell ref="B53:D53"/>
    <mergeCell ref="E53:E54"/>
    <mergeCell ref="A52:H52"/>
    <mergeCell ref="A65:H65"/>
    <mergeCell ref="I1:X1"/>
    <mergeCell ref="B66:D66"/>
    <mergeCell ref="F66:G66"/>
    <mergeCell ref="B2:D2"/>
    <mergeCell ref="F2:G2"/>
    <mergeCell ref="F53:G53"/>
    <mergeCell ref="A1:H1"/>
    <mergeCell ref="I52:X52"/>
    <mergeCell ref="I65:X65"/>
    <mergeCell ref="A66:A67"/>
    <mergeCell ref="E66:E67"/>
    <mergeCell ref="A2:A3"/>
    <mergeCell ref="E2:E3"/>
    <mergeCell ref="A53:A54"/>
  </mergeCells>
  <conditionalFormatting sqref="A4:A38">
    <cfRule type="duplicateValues" dxfId="20" priority="286"/>
  </conditionalFormatting>
  <conditionalFormatting sqref="A2 H3 A4:A38">
    <cfRule type="duplicateValues" dxfId="19" priority="288"/>
  </conditionalFormatting>
  <conditionalFormatting sqref="A55:A63 A68:A82">
    <cfRule type="duplicateValues" dxfId="18" priority="293"/>
  </conditionalFormatting>
  <conditionalFormatting sqref="A42:A50">
    <cfRule type="duplicateValues" dxfId="17" priority="80"/>
  </conditionalFormatting>
  <conditionalFormatting sqref="A39:A41">
    <cfRule type="duplicateValues" dxfId="16" priority="304"/>
  </conditionalFormatting>
  <conditionalFormatting sqref="A119:A1048576 A51 A2:A38 A55:A64 A68:A82">
    <cfRule type="duplicateValues" dxfId="15" priority="315"/>
  </conditionalFormatting>
  <conditionalFormatting sqref="A119:A1048576 A42:A51 A2:A38 A55:A64 A68:A82">
    <cfRule type="duplicateValues" dxfId="14" priority="320"/>
  </conditionalFormatting>
  <conditionalFormatting sqref="A53 H54">
    <cfRule type="duplicateValues" dxfId="13" priority="50"/>
  </conditionalFormatting>
  <conditionalFormatting sqref="A53:A54">
    <cfRule type="duplicateValues" dxfId="12" priority="51"/>
  </conditionalFormatting>
  <conditionalFormatting sqref="A53:A54">
    <cfRule type="duplicateValues" dxfId="11" priority="52"/>
  </conditionalFormatting>
  <conditionalFormatting sqref="A66 H67">
    <cfRule type="duplicateValues" dxfId="10" priority="45"/>
  </conditionalFormatting>
  <conditionalFormatting sqref="A66:A67">
    <cfRule type="duplicateValues" dxfId="9" priority="46"/>
  </conditionalFormatting>
  <conditionalFormatting sqref="A66:A67">
    <cfRule type="duplicateValues" dxfId="8" priority="47"/>
  </conditionalFormatting>
  <pageMargins left="0.23622047244094491" right="0.23622047244094491" top="0.74803149606299213" bottom="0.74803149606299213" header="0.31496062992125984" footer="0.31496062992125984"/>
  <pageSetup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1" operator="containsText" id="{33509AA9-6F04-4588-B8A8-B0D70AB6238B}">
            <xm:f>NOT(ISERROR(SEARCH(#REF!,A2)))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2" operator="containsText" id="{0094696C-4436-43B7-8577-D2A1DA8DA1DA}">
            <xm:f>NOT(ISERROR(SEARCH(#REF!,A2)))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 A4:A41 A55:A63 A68:A82 H3:Y3 AH3</xm:sqref>
        </x14:conditionalFormatting>
        <x14:conditionalFormatting xmlns:xm="http://schemas.microsoft.com/office/excel/2006/main">
          <x14:cfRule type="containsText" priority="78" operator="containsText" id="{DED0D178-4A31-42C2-8853-EB1D5EDED588}">
            <xm:f>NOT(ISERROR(SEARCH(#REF!,A42)))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" operator="containsText" id="{A3A9D835-2453-4990-BC6B-93A0D7BC058D}">
            <xm:f>NOT(ISERROR(SEARCH(#REF!,A42)))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A42:A50</xm:sqref>
        </x14:conditionalFormatting>
        <x14:conditionalFormatting xmlns:xm="http://schemas.microsoft.com/office/excel/2006/main">
          <x14:cfRule type="containsText" priority="48" operator="containsText" id="{722A9F7E-6D92-4736-BCD1-36B6D1685ACD}">
            <xm:f>NOT(ISERROR(SEARCH(#REF!,A53)))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" operator="containsText" id="{AC2DE7E8-9EA3-457F-AD84-D681D77C56EE}">
            <xm:f>NOT(ISERROR(SEARCH(#REF!,A53)))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A53 H54:Y54 AH54</xm:sqref>
        </x14:conditionalFormatting>
        <x14:conditionalFormatting xmlns:xm="http://schemas.microsoft.com/office/excel/2006/main">
          <x14:cfRule type="containsText" priority="43" operator="containsText" id="{02AC00A3-8959-4D2E-A7AA-32CCCDB65385}">
            <xm:f>NOT(ISERROR(SEARCH(#REF!,A66)))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24651012-E498-4370-89BF-AF0E22591BF4}">
            <xm:f>NOT(ISERROR(SEARCH(#REF!,A66)))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A66 H67:Y67 AH67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6988-E87A-4759-9468-1D896B6821D3}">
  <dimension ref="A1:CH76"/>
  <sheetViews>
    <sheetView tabSelected="1" zoomScaleNormal="100" workbookViewId="0">
      <pane ySplit="2" topLeftCell="A3" activePane="bottomLeft" state="frozen"/>
      <selection pane="bottomLeft" activeCell="N27" sqref="N27"/>
    </sheetView>
  </sheetViews>
  <sheetFormatPr baseColWidth="10" defaultColWidth="11.5703125" defaultRowHeight="12" x14ac:dyDescent="0.2"/>
  <cols>
    <col min="1" max="1" width="8.7109375" style="1" bestFit="1" customWidth="1"/>
    <col min="2" max="2" width="8.28515625" style="38" bestFit="1" customWidth="1"/>
    <col min="3" max="3" width="7.85546875" style="38" customWidth="1"/>
    <col min="4" max="4" width="8.42578125" style="44" customWidth="1"/>
    <col min="5" max="5" width="11.42578125" style="1" bestFit="1" customWidth="1"/>
    <col min="6" max="7" width="7.28515625" style="38" bestFit="1" customWidth="1"/>
    <col min="8" max="8" width="14.5703125" style="4" bestFit="1" customWidth="1"/>
    <col min="9" max="9" width="17.140625" style="2" bestFit="1" customWidth="1"/>
    <col min="10" max="10" width="10.5703125" style="1" bestFit="1" customWidth="1"/>
    <col min="11" max="11" width="10.28515625" style="1" bestFit="1" customWidth="1"/>
    <col min="12" max="12" width="9.28515625" style="1" bestFit="1" customWidth="1"/>
    <col min="13" max="15" width="10.28515625" style="1" bestFit="1" customWidth="1"/>
    <col min="16" max="16" width="10.85546875" style="1" bestFit="1" customWidth="1"/>
    <col min="17" max="17" width="9.5703125" style="1" bestFit="1" customWidth="1"/>
    <col min="18" max="19" width="9.42578125" style="1" bestFit="1" customWidth="1"/>
    <col min="20" max="20" width="9.7109375" style="1" bestFit="1" customWidth="1"/>
    <col min="21" max="21" width="9.5703125" style="1" bestFit="1" customWidth="1"/>
    <col min="22" max="22" width="10.140625" style="1" bestFit="1" customWidth="1"/>
    <col min="23" max="23" width="9.5703125" style="1" bestFit="1" customWidth="1"/>
    <col min="24" max="24" width="10.28515625" style="1" bestFit="1" customWidth="1"/>
    <col min="25" max="25" width="10" style="1" bestFit="1" customWidth="1"/>
    <col min="26" max="26" width="6.140625" style="1" bestFit="1" customWidth="1"/>
    <col min="27" max="27" width="9.28515625" style="1" bestFit="1" customWidth="1"/>
    <col min="28" max="28" width="8.85546875" style="1" bestFit="1" customWidth="1"/>
    <col min="29" max="29" width="9.28515625" style="1" bestFit="1" customWidth="1"/>
    <col min="30" max="31" width="9.140625" style="1" bestFit="1" customWidth="1"/>
    <col min="32" max="32" width="8.28515625" style="1" bestFit="1" customWidth="1"/>
    <col min="33" max="33" width="9.7109375" style="1" bestFit="1" customWidth="1"/>
    <col min="34" max="35" width="8.28515625" style="1" bestFit="1" customWidth="1"/>
    <col min="36" max="37" width="8.7109375" style="1" bestFit="1" customWidth="1"/>
    <col min="38" max="38" width="9.28515625" style="1" bestFit="1" customWidth="1"/>
    <col min="39" max="41" width="9.140625" style="1" bestFit="1" customWidth="1"/>
    <col min="42" max="42" width="9.5703125" style="1" bestFit="1" customWidth="1"/>
    <col min="43" max="43" width="9.140625" style="1" bestFit="1" customWidth="1"/>
    <col min="44" max="44" width="9.7109375" style="1" bestFit="1" customWidth="1"/>
    <col min="45" max="46" width="9.140625" style="1" bestFit="1" customWidth="1"/>
    <col min="47" max="47" width="9.28515625" style="1" bestFit="1" customWidth="1"/>
    <col min="48" max="48" width="9.140625" style="1" bestFit="1" customWidth="1"/>
    <col min="49" max="49" width="10.42578125" style="1" customWidth="1"/>
    <col min="50" max="51" width="9.140625" style="1" bestFit="1" customWidth="1"/>
    <col min="52" max="52" width="9.7109375" style="1" bestFit="1" customWidth="1"/>
    <col min="53" max="64" width="9.140625" style="1" bestFit="1" customWidth="1"/>
    <col min="65" max="65" width="9.5703125" style="1" bestFit="1" customWidth="1"/>
    <col min="66" max="79" width="9.140625" style="1" bestFit="1" customWidth="1"/>
    <col min="80" max="80" width="9.5703125" style="1" bestFit="1" customWidth="1"/>
    <col min="81" max="81" width="9.140625" style="1" bestFit="1" customWidth="1"/>
    <col min="82" max="82" width="9.28515625" style="1" bestFit="1" customWidth="1"/>
    <col min="83" max="86" width="9.140625" style="1" bestFit="1" customWidth="1"/>
    <col min="87" max="16384" width="11.5703125" style="1"/>
  </cols>
  <sheetData>
    <row r="1" spans="1:86" ht="33.75" x14ac:dyDescent="0.2">
      <c r="A1" s="25"/>
      <c r="B1" s="26"/>
      <c r="C1" s="26"/>
      <c r="D1" s="55"/>
      <c r="E1" s="25"/>
      <c r="F1" s="26"/>
      <c r="G1" s="26"/>
      <c r="H1" s="56"/>
      <c r="I1" s="57"/>
      <c r="J1" s="142" t="s">
        <v>395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47" t="s">
        <v>396</v>
      </c>
      <c r="AA1" s="48" t="s">
        <v>397</v>
      </c>
      <c r="AB1" s="40" t="s">
        <v>398</v>
      </c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51" t="s">
        <v>411</v>
      </c>
      <c r="AX1" s="45" t="s">
        <v>400</v>
      </c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</row>
    <row r="2" spans="1:86" s="54" customFormat="1" ht="22.5" x14ac:dyDescent="0.25">
      <c r="A2" s="147" t="s">
        <v>254</v>
      </c>
      <c r="B2" s="149" t="s">
        <v>258</v>
      </c>
      <c r="C2" s="151"/>
      <c r="D2" s="150"/>
      <c r="E2" s="143" t="s">
        <v>257</v>
      </c>
      <c r="F2" s="149" t="s">
        <v>259</v>
      </c>
      <c r="G2" s="150"/>
      <c r="H2" s="52" t="s">
        <v>299</v>
      </c>
      <c r="I2" s="53" t="s">
        <v>286</v>
      </c>
      <c r="J2" s="6" t="s">
        <v>112</v>
      </c>
      <c r="K2" s="6" t="s">
        <v>113</v>
      </c>
      <c r="L2" s="6" t="s">
        <v>114</v>
      </c>
      <c r="M2" s="6" t="s">
        <v>115</v>
      </c>
      <c r="N2" s="6" t="s">
        <v>116</v>
      </c>
      <c r="O2" s="6" t="s">
        <v>117</v>
      </c>
      <c r="P2" s="6" t="s">
        <v>118</v>
      </c>
      <c r="Q2" s="6" t="s">
        <v>119</v>
      </c>
      <c r="R2" s="6" t="s">
        <v>120</v>
      </c>
      <c r="S2" s="6" t="s">
        <v>121</v>
      </c>
      <c r="T2" s="6" t="s">
        <v>122</v>
      </c>
      <c r="U2" s="6" t="s">
        <v>123</v>
      </c>
      <c r="V2" s="6" t="s">
        <v>124</v>
      </c>
      <c r="W2" s="6" t="s">
        <v>125</v>
      </c>
      <c r="X2" s="6" t="s">
        <v>260</v>
      </c>
      <c r="Y2" s="6" t="s">
        <v>126</v>
      </c>
      <c r="Z2" s="36" t="s">
        <v>0</v>
      </c>
      <c r="AA2" s="36" t="s">
        <v>1</v>
      </c>
      <c r="AB2" s="6" t="s">
        <v>4</v>
      </c>
      <c r="AC2" s="6" t="s">
        <v>10</v>
      </c>
      <c r="AD2" s="6" t="s">
        <v>14</v>
      </c>
      <c r="AE2" s="6" t="s">
        <v>20</v>
      </c>
      <c r="AF2" s="6" t="s">
        <v>26</v>
      </c>
      <c r="AG2" s="6" t="s">
        <v>30</v>
      </c>
      <c r="AH2" s="6" t="s">
        <v>36</v>
      </c>
      <c r="AI2" s="6" t="s">
        <v>40</v>
      </c>
      <c r="AJ2" s="6" t="s">
        <v>43</v>
      </c>
      <c r="AK2" s="6" t="s">
        <v>50</v>
      </c>
      <c r="AL2" s="6" t="s">
        <v>6</v>
      </c>
      <c r="AM2" s="6" t="s">
        <v>7</v>
      </c>
      <c r="AN2" s="6" t="s">
        <v>8</v>
      </c>
      <c r="AO2" s="6" t="s">
        <v>16</v>
      </c>
      <c r="AP2" s="6" t="s">
        <v>28</v>
      </c>
      <c r="AQ2" s="6" t="s">
        <v>31</v>
      </c>
      <c r="AR2" s="6" t="s">
        <v>35</v>
      </c>
      <c r="AS2" s="6" t="s">
        <v>42</v>
      </c>
      <c r="AT2" s="6" t="s">
        <v>46</v>
      </c>
      <c r="AU2" s="6" t="s">
        <v>54</v>
      </c>
      <c r="AV2" s="6" t="s">
        <v>58</v>
      </c>
      <c r="AW2" s="36" t="s">
        <v>2</v>
      </c>
      <c r="AX2" s="6" t="s">
        <v>3</v>
      </c>
      <c r="AY2" s="6" t="s">
        <v>5</v>
      </c>
      <c r="AZ2" s="6" t="s">
        <v>9</v>
      </c>
      <c r="BA2" s="6" t="s">
        <v>11</v>
      </c>
      <c r="BB2" s="6" t="s">
        <v>12</v>
      </c>
      <c r="BC2" s="6" t="s">
        <v>13</v>
      </c>
      <c r="BD2" s="6" t="s">
        <v>15</v>
      </c>
      <c r="BE2" s="6" t="s">
        <v>17</v>
      </c>
      <c r="BF2" s="6" t="s">
        <v>18</v>
      </c>
      <c r="BG2" s="6" t="s">
        <v>19</v>
      </c>
      <c r="BH2" s="6" t="s">
        <v>241</v>
      </c>
      <c r="BI2" s="6" t="s">
        <v>21</v>
      </c>
      <c r="BJ2" s="6" t="s">
        <v>22</v>
      </c>
      <c r="BK2" s="6" t="s">
        <v>23</v>
      </c>
      <c r="BL2" s="6" t="s">
        <v>24</v>
      </c>
      <c r="BM2" s="6" t="s">
        <v>25</v>
      </c>
      <c r="BN2" s="6" t="s">
        <v>27</v>
      </c>
      <c r="BO2" s="6" t="s">
        <v>29</v>
      </c>
      <c r="BP2" s="6" t="s">
        <v>32</v>
      </c>
      <c r="BQ2" s="6" t="s">
        <v>33</v>
      </c>
      <c r="BR2" s="6" t="s">
        <v>34</v>
      </c>
      <c r="BS2" s="6" t="s">
        <v>37</v>
      </c>
      <c r="BT2" s="6" t="s">
        <v>38</v>
      </c>
      <c r="BU2" s="6" t="s">
        <v>39</v>
      </c>
      <c r="BV2" s="6" t="s">
        <v>41</v>
      </c>
      <c r="BW2" s="6" t="s">
        <v>44</v>
      </c>
      <c r="BX2" s="6" t="s">
        <v>45</v>
      </c>
      <c r="BY2" s="6" t="s">
        <v>47</v>
      </c>
      <c r="BZ2" s="6" t="s">
        <v>48</v>
      </c>
      <c r="CA2" s="6" t="s">
        <v>49</v>
      </c>
      <c r="CB2" s="6" t="s">
        <v>51</v>
      </c>
      <c r="CC2" s="6" t="s">
        <v>52</v>
      </c>
      <c r="CD2" s="6" t="s">
        <v>53</v>
      </c>
      <c r="CE2" s="6" t="s">
        <v>55</v>
      </c>
      <c r="CF2" s="6" t="s">
        <v>56</v>
      </c>
      <c r="CG2" s="6" t="s">
        <v>57</v>
      </c>
      <c r="CH2" s="6" t="s">
        <v>59</v>
      </c>
    </row>
    <row r="3" spans="1:86" s="34" customFormat="1" ht="11.25" x14ac:dyDescent="0.25">
      <c r="A3" s="148"/>
      <c r="B3" s="58" t="s">
        <v>255</v>
      </c>
      <c r="C3" s="35" t="s">
        <v>256</v>
      </c>
      <c r="D3" s="59" t="s">
        <v>313</v>
      </c>
      <c r="E3" s="143"/>
      <c r="F3" s="35" t="s">
        <v>250</v>
      </c>
      <c r="G3" s="35" t="s">
        <v>251</v>
      </c>
      <c r="H3" s="60"/>
      <c r="I3" s="61" t="s">
        <v>253</v>
      </c>
      <c r="J3" s="6" t="s">
        <v>61</v>
      </c>
      <c r="K3" s="6" t="s">
        <v>61</v>
      </c>
      <c r="L3" s="6" t="s">
        <v>61</v>
      </c>
      <c r="M3" s="6" t="s">
        <v>61</v>
      </c>
      <c r="N3" s="6" t="s">
        <v>61</v>
      </c>
      <c r="O3" s="6" t="s">
        <v>61</v>
      </c>
      <c r="P3" s="6" t="s">
        <v>61</v>
      </c>
      <c r="Q3" s="6" t="s">
        <v>61</v>
      </c>
      <c r="R3" s="6" t="s">
        <v>61</v>
      </c>
      <c r="S3" s="6" t="s">
        <v>61</v>
      </c>
      <c r="T3" s="6" t="s">
        <v>61</v>
      </c>
      <c r="U3" s="6" t="s">
        <v>61</v>
      </c>
      <c r="V3" s="6" t="s">
        <v>61</v>
      </c>
      <c r="W3" s="6" t="s">
        <v>61</v>
      </c>
      <c r="X3" s="6" t="s">
        <v>61</v>
      </c>
      <c r="Y3" s="6" t="s">
        <v>61</v>
      </c>
      <c r="Z3" s="36">
        <v>0.01</v>
      </c>
      <c r="AA3" s="36">
        <v>0.01</v>
      </c>
      <c r="AB3" s="6">
        <v>0.01</v>
      </c>
      <c r="AC3" s="6">
        <v>0.05</v>
      </c>
      <c r="AD3" s="6">
        <v>5.0000000000000001E-3</v>
      </c>
      <c r="AE3" s="6">
        <v>0.01</v>
      </c>
      <c r="AF3" s="6">
        <v>0.05</v>
      </c>
      <c r="AG3" s="6">
        <v>0.01</v>
      </c>
      <c r="AH3" s="6">
        <v>0.01</v>
      </c>
      <c r="AI3" s="6">
        <v>0.01</v>
      </c>
      <c r="AJ3" s="6">
        <v>0.01</v>
      </c>
      <c r="AK3" s="6">
        <v>0.01</v>
      </c>
      <c r="AL3" s="6" t="s">
        <v>63</v>
      </c>
      <c r="AM3" s="6">
        <v>0.5</v>
      </c>
      <c r="AN3" s="6" t="s">
        <v>62</v>
      </c>
      <c r="AO3" s="6" t="s">
        <v>62</v>
      </c>
      <c r="AP3" s="6" t="s">
        <v>64</v>
      </c>
      <c r="AQ3" s="6" t="s">
        <v>64</v>
      </c>
      <c r="AR3" s="6" t="s">
        <v>62</v>
      </c>
      <c r="AS3" s="6" t="s">
        <v>62</v>
      </c>
      <c r="AT3" s="6">
        <v>0.1</v>
      </c>
      <c r="AU3" s="6" t="s">
        <v>62</v>
      </c>
      <c r="AV3" s="6" t="s">
        <v>62</v>
      </c>
      <c r="AW3" s="36">
        <v>2E-3</v>
      </c>
      <c r="AX3" s="6" t="s">
        <v>60</v>
      </c>
      <c r="AY3" s="6" t="s">
        <v>62</v>
      </c>
      <c r="AZ3" s="6">
        <v>0.1</v>
      </c>
      <c r="BA3" s="6">
        <v>0.2</v>
      </c>
      <c r="BB3" s="6">
        <v>0.1</v>
      </c>
      <c r="BC3" s="6">
        <v>0.5</v>
      </c>
      <c r="BD3" s="6">
        <v>0.1</v>
      </c>
      <c r="BE3" s="6">
        <v>0.05</v>
      </c>
      <c r="BF3" s="6">
        <v>0.05</v>
      </c>
      <c r="BG3" s="6">
        <v>0.05</v>
      </c>
      <c r="BH3" s="6">
        <v>0.01</v>
      </c>
      <c r="BI3" s="6">
        <v>0.05</v>
      </c>
      <c r="BJ3" s="6" t="s">
        <v>60</v>
      </c>
      <c r="BK3" s="6" t="s">
        <v>60</v>
      </c>
      <c r="BL3" s="6">
        <v>0.05</v>
      </c>
      <c r="BM3" s="6">
        <v>0.2</v>
      </c>
      <c r="BN3" s="6">
        <v>0.1</v>
      </c>
      <c r="BO3" s="6">
        <v>0.05</v>
      </c>
      <c r="BP3" s="6" t="s">
        <v>65</v>
      </c>
      <c r="BQ3" s="6" t="s">
        <v>60</v>
      </c>
      <c r="BR3" s="6">
        <v>0.1</v>
      </c>
      <c r="BS3" s="6" t="s">
        <v>62</v>
      </c>
      <c r="BT3" s="6">
        <v>0.05</v>
      </c>
      <c r="BU3" s="6">
        <v>0.2</v>
      </c>
      <c r="BV3" s="6">
        <v>0.1</v>
      </c>
      <c r="BW3" s="6">
        <v>0.1</v>
      </c>
      <c r="BX3" s="6" t="s">
        <v>60</v>
      </c>
      <c r="BY3" s="6">
        <v>0.5</v>
      </c>
      <c r="BZ3" s="6">
        <v>0.05</v>
      </c>
      <c r="CA3" s="6">
        <v>0.1</v>
      </c>
      <c r="CB3" s="6">
        <v>0.5</v>
      </c>
      <c r="CC3" s="6">
        <v>0.05</v>
      </c>
      <c r="CD3" s="6">
        <v>0.05</v>
      </c>
      <c r="CE3" s="6" t="s">
        <v>60</v>
      </c>
      <c r="CF3" s="6">
        <v>0.5</v>
      </c>
      <c r="CG3" s="6">
        <v>0.1</v>
      </c>
      <c r="CH3" s="6">
        <v>0.5</v>
      </c>
    </row>
    <row r="4" spans="1:86" s="3" customFormat="1" x14ac:dyDescent="0.25">
      <c r="A4" s="62" t="s">
        <v>141</v>
      </c>
      <c r="B4" s="63">
        <v>509757.88</v>
      </c>
      <c r="C4" s="63">
        <v>5515156.1299999999</v>
      </c>
      <c r="D4" s="64">
        <v>354.56838929999998</v>
      </c>
      <c r="E4" s="65" t="s">
        <v>162</v>
      </c>
      <c r="F4" s="66">
        <v>64</v>
      </c>
      <c r="G4" s="66">
        <v>64.5</v>
      </c>
      <c r="H4" s="67" t="s">
        <v>314</v>
      </c>
      <c r="I4" s="68" t="s">
        <v>303</v>
      </c>
      <c r="J4" s="69">
        <v>12.1</v>
      </c>
      <c r="K4" s="69" t="s">
        <v>308</v>
      </c>
      <c r="L4" s="69">
        <v>5.87</v>
      </c>
      <c r="M4" s="69" t="s">
        <v>308</v>
      </c>
      <c r="N4" s="69">
        <v>17.899999999999999</v>
      </c>
      <c r="O4" s="69">
        <v>1.0900000000000001</v>
      </c>
      <c r="P4" s="69">
        <v>3.34</v>
      </c>
      <c r="Q4" s="69">
        <v>0.19</v>
      </c>
      <c r="R4" s="69">
        <v>4</v>
      </c>
      <c r="S4" s="69">
        <v>0.16</v>
      </c>
      <c r="T4" s="69">
        <v>47.4</v>
      </c>
      <c r="U4" s="69">
        <v>1.68</v>
      </c>
      <c r="V4" s="69">
        <v>0.02</v>
      </c>
      <c r="W4" s="69">
        <v>0.04</v>
      </c>
      <c r="X4" s="69">
        <v>3.12</v>
      </c>
      <c r="Y4" s="69">
        <v>96.9</v>
      </c>
      <c r="Z4" s="69">
        <v>0.33</v>
      </c>
      <c r="AA4" s="69">
        <v>0.01</v>
      </c>
      <c r="AB4" s="69">
        <v>6.2</v>
      </c>
      <c r="AC4" s="69">
        <v>4.0599999999999996</v>
      </c>
      <c r="AD4" s="69" t="s">
        <v>308</v>
      </c>
      <c r="AE4" s="69">
        <v>11.8</v>
      </c>
      <c r="AF4" s="69">
        <v>0.92</v>
      </c>
      <c r="AG4" s="69">
        <v>2.0099999999999998</v>
      </c>
      <c r="AH4" s="69">
        <v>0.06</v>
      </c>
      <c r="AI4" s="69">
        <v>2.37</v>
      </c>
      <c r="AJ4" s="69">
        <v>21</v>
      </c>
      <c r="AK4" s="69">
        <v>0.96</v>
      </c>
      <c r="AL4" s="69">
        <v>63</v>
      </c>
      <c r="AM4" s="69">
        <v>129</v>
      </c>
      <c r="AN4" s="69" t="s">
        <v>308</v>
      </c>
      <c r="AO4" s="69">
        <v>20700</v>
      </c>
      <c r="AP4" s="69" t="s">
        <v>308</v>
      </c>
      <c r="AQ4" s="69">
        <v>1310</v>
      </c>
      <c r="AR4" s="69">
        <v>10</v>
      </c>
      <c r="AS4" s="69">
        <v>12</v>
      </c>
      <c r="AT4" s="69">
        <v>200</v>
      </c>
      <c r="AU4" s="69">
        <v>219</v>
      </c>
      <c r="AV4" s="69">
        <v>276</v>
      </c>
      <c r="AW4" s="69">
        <v>0.92400000000000004</v>
      </c>
      <c r="AX4" s="69">
        <v>12</v>
      </c>
      <c r="AY4" s="69">
        <v>30</v>
      </c>
      <c r="AZ4" s="69">
        <v>0.8</v>
      </c>
      <c r="BA4" s="69">
        <v>1.2</v>
      </c>
      <c r="BB4" s="69">
        <v>26.5</v>
      </c>
      <c r="BC4" s="69">
        <v>87.2</v>
      </c>
      <c r="BD4" s="69">
        <v>2</v>
      </c>
      <c r="BE4" s="69">
        <v>4.78</v>
      </c>
      <c r="BF4" s="69">
        <v>2.52</v>
      </c>
      <c r="BG4" s="69">
        <v>1.83</v>
      </c>
      <c r="BH4" s="69">
        <v>20.399999999999999</v>
      </c>
      <c r="BI4" s="69">
        <v>5.54</v>
      </c>
      <c r="BJ4" s="69">
        <v>2</v>
      </c>
      <c r="BK4" s="69">
        <v>3</v>
      </c>
      <c r="BL4" s="69">
        <v>0.85</v>
      </c>
      <c r="BM4" s="69">
        <v>0.6</v>
      </c>
      <c r="BN4" s="69">
        <v>10.8</v>
      </c>
      <c r="BO4" s="69">
        <v>0.3</v>
      </c>
      <c r="BP4" s="69">
        <v>126</v>
      </c>
      <c r="BQ4" s="69">
        <v>4</v>
      </c>
      <c r="BR4" s="69">
        <v>18.8</v>
      </c>
      <c r="BS4" s="69">
        <v>6</v>
      </c>
      <c r="BT4" s="69">
        <v>3.55</v>
      </c>
      <c r="BU4" s="69">
        <v>38</v>
      </c>
      <c r="BV4" s="69" t="s">
        <v>308</v>
      </c>
      <c r="BW4" s="69">
        <v>5</v>
      </c>
      <c r="BX4" s="69">
        <v>4</v>
      </c>
      <c r="BY4" s="69" t="s">
        <v>308</v>
      </c>
      <c r="BZ4" s="69">
        <v>0.82</v>
      </c>
      <c r="CA4" s="69">
        <v>0.7</v>
      </c>
      <c r="CB4" s="69" t="s">
        <v>308</v>
      </c>
      <c r="CC4" s="69">
        <v>0.28999999999999998</v>
      </c>
      <c r="CD4" s="69">
        <v>2.54</v>
      </c>
      <c r="CE4" s="69">
        <v>6</v>
      </c>
      <c r="CF4" s="69">
        <v>22.3</v>
      </c>
      <c r="CG4" s="69">
        <v>2.2000000000000002</v>
      </c>
      <c r="CH4" s="69">
        <v>109</v>
      </c>
    </row>
    <row r="5" spans="1:86" s="3" customFormat="1" x14ac:dyDescent="0.25">
      <c r="A5" s="70" t="s">
        <v>147</v>
      </c>
      <c r="B5" s="71">
        <v>509793.63</v>
      </c>
      <c r="C5" s="71">
        <v>5515134.6299999999</v>
      </c>
      <c r="D5" s="72">
        <v>355.62904950000001</v>
      </c>
      <c r="E5" s="73" t="s">
        <v>163</v>
      </c>
      <c r="F5" s="74">
        <v>62.5</v>
      </c>
      <c r="G5" s="74">
        <v>63</v>
      </c>
      <c r="H5" s="75" t="s">
        <v>314</v>
      </c>
      <c r="I5" s="76" t="s">
        <v>303</v>
      </c>
      <c r="J5" s="77">
        <v>2.7</v>
      </c>
      <c r="K5" s="77" t="s">
        <v>308</v>
      </c>
      <c r="L5" s="77">
        <v>0.48</v>
      </c>
      <c r="M5" s="77">
        <v>0.02</v>
      </c>
      <c r="N5" s="77">
        <v>39.299999999999997</v>
      </c>
      <c r="O5" s="77">
        <v>0.33</v>
      </c>
      <c r="P5" s="77">
        <v>0.46</v>
      </c>
      <c r="Q5" s="77">
        <v>0.05</v>
      </c>
      <c r="R5" s="77">
        <v>0.97</v>
      </c>
      <c r="S5" s="77">
        <v>0.08</v>
      </c>
      <c r="T5" s="77">
        <v>33.700000000000003</v>
      </c>
      <c r="U5" s="77">
        <v>0.26</v>
      </c>
      <c r="V5" s="77" t="s">
        <v>308</v>
      </c>
      <c r="W5" s="77" t="s">
        <v>308</v>
      </c>
      <c r="X5" s="77">
        <v>6.95</v>
      </c>
      <c r="Y5" s="77">
        <v>85.3</v>
      </c>
      <c r="Z5" s="77">
        <v>0.04</v>
      </c>
      <c r="AA5" s="77">
        <v>0.1</v>
      </c>
      <c r="AB5" s="77">
        <v>1.37</v>
      </c>
      <c r="AC5" s="77">
        <v>0.37</v>
      </c>
      <c r="AD5" s="77">
        <v>1.2E-2</v>
      </c>
      <c r="AE5" s="77">
        <v>25.8</v>
      </c>
      <c r="AF5" s="77">
        <v>0.28000000000000003</v>
      </c>
      <c r="AG5" s="77">
        <v>0.25</v>
      </c>
      <c r="AH5" s="77">
        <v>0.02</v>
      </c>
      <c r="AI5" s="77">
        <v>16.3</v>
      </c>
      <c r="AJ5" s="77">
        <v>15.3</v>
      </c>
      <c r="AK5" s="77">
        <v>0.16</v>
      </c>
      <c r="AL5" s="77">
        <v>95</v>
      </c>
      <c r="AM5" s="77">
        <v>49.9</v>
      </c>
      <c r="AN5" s="77" t="s">
        <v>308</v>
      </c>
      <c r="AO5" s="77">
        <v>124000</v>
      </c>
      <c r="AP5" s="77" t="s">
        <v>308</v>
      </c>
      <c r="AQ5" s="77">
        <v>190</v>
      </c>
      <c r="AR5" s="77">
        <v>249</v>
      </c>
      <c r="AS5" s="77" t="s">
        <v>308</v>
      </c>
      <c r="AT5" s="77">
        <v>29.7</v>
      </c>
      <c r="AU5" s="77">
        <v>29</v>
      </c>
      <c r="AV5" s="77">
        <v>1810</v>
      </c>
      <c r="AW5" s="77">
        <v>0.63</v>
      </c>
      <c r="AX5" s="77">
        <v>54</v>
      </c>
      <c r="AY5" s="77" t="s">
        <v>308</v>
      </c>
      <c r="AZ5" s="77">
        <v>6.4</v>
      </c>
      <c r="BA5" s="77">
        <v>7.8</v>
      </c>
      <c r="BB5" s="77">
        <v>11.4</v>
      </c>
      <c r="BC5" s="77">
        <v>144</v>
      </c>
      <c r="BD5" s="77">
        <v>1.1000000000000001</v>
      </c>
      <c r="BE5" s="77">
        <v>1.34</v>
      </c>
      <c r="BF5" s="77">
        <v>0.76</v>
      </c>
      <c r="BG5" s="77">
        <v>0.43</v>
      </c>
      <c r="BH5" s="77">
        <v>10.3</v>
      </c>
      <c r="BI5" s="77">
        <v>1.61</v>
      </c>
      <c r="BJ5" s="77">
        <v>2</v>
      </c>
      <c r="BK5" s="77" t="s">
        <v>308</v>
      </c>
      <c r="BL5" s="77">
        <v>0.24</v>
      </c>
      <c r="BM5" s="77">
        <v>5.2</v>
      </c>
      <c r="BN5" s="77">
        <v>5.8</v>
      </c>
      <c r="BO5" s="77">
        <v>0.08</v>
      </c>
      <c r="BP5" s="77">
        <v>201</v>
      </c>
      <c r="BQ5" s="77" t="s">
        <v>308</v>
      </c>
      <c r="BR5" s="77">
        <v>6.3</v>
      </c>
      <c r="BS5" s="77">
        <v>5</v>
      </c>
      <c r="BT5" s="77">
        <v>1.27</v>
      </c>
      <c r="BU5" s="77">
        <v>9.4</v>
      </c>
      <c r="BV5" s="77" t="s">
        <v>308</v>
      </c>
      <c r="BW5" s="77">
        <v>1.4</v>
      </c>
      <c r="BX5" s="77">
        <v>5</v>
      </c>
      <c r="BY5" s="77" t="s">
        <v>308</v>
      </c>
      <c r="BZ5" s="77">
        <v>0.22</v>
      </c>
      <c r="CA5" s="77">
        <v>0.3</v>
      </c>
      <c r="CB5" s="77" t="s">
        <v>308</v>
      </c>
      <c r="CC5" s="77">
        <v>0.08</v>
      </c>
      <c r="CD5" s="77">
        <v>9.18</v>
      </c>
      <c r="CE5" s="77">
        <v>43</v>
      </c>
      <c r="CF5" s="77">
        <v>6.9</v>
      </c>
      <c r="CG5" s="77">
        <v>0.7</v>
      </c>
      <c r="CH5" s="77">
        <v>38.299999999999997</v>
      </c>
    </row>
    <row r="6" spans="1:86" s="3" customFormat="1" x14ac:dyDescent="0.25">
      <c r="A6" s="70" t="s">
        <v>148</v>
      </c>
      <c r="B6" s="71">
        <v>509787.73</v>
      </c>
      <c r="C6" s="71">
        <v>5515128.7300000004</v>
      </c>
      <c r="D6" s="72">
        <v>347.2851895</v>
      </c>
      <c r="E6" s="73" t="s">
        <v>163</v>
      </c>
      <c r="F6" s="74">
        <v>74.3</v>
      </c>
      <c r="G6" s="74">
        <v>74.8</v>
      </c>
      <c r="H6" s="75" t="s">
        <v>314</v>
      </c>
      <c r="I6" s="76" t="s">
        <v>303</v>
      </c>
      <c r="J6" s="77">
        <v>11.9</v>
      </c>
      <c r="K6" s="77">
        <v>7.0000000000000007E-2</v>
      </c>
      <c r="L6" s="77">
        <v>3.26</v>
      </c>
      <c r="M6" s="77" t="s">
        <v>308</v>
      </c>
      <c r="N6" s="77">
        <v>25.6</v>
      </c>
      <c r="O6" s="77">
        <v>1.04</v>
      </c>
      <c r="P6" s="77">
        <v>1.81</v>
      </c>
      <c r="Q6" s="77">
        <v>0.11</v>
      </c>
      <c r="R6" s="77">
        <v>4.67</v>
      </c>
      <c r="S6" s="77">
        <v>0.2</v>
      </c>
      <c r="T6" s="77">
        <v>46.1</v>
      </c>
      <c r="U6" s="77">
        <v>1.2</v>
      </c>
      <c r="V6" s="77">
        <v>0.02</v>
      </c>
      <c r="W6" s="77" t="s">
        <v>308</v>
      </c>
      <c r="X6" s="77">
        <v>1.58</v>
      </c>
      <c r="Y6" s="77">
        <v>97.6</v>
      </c>
      <c r="Z6" s="77">
        <v>0.04</v>
      </c>
      <c r="AA6" s="77">
        <v>0.01</v>
      </c>
      <c r="AB6" s="77">
        <v>6.07</v>
      </c>
      <c r="AC6" s="77">
        <v>2.23</v>
      </c>
      <c r="AD6" s="77">
        <v>5.0000000000000001E-3</v>
      </c>
      <c r="AE6" s="77">
        <v>17</v>
      </c>
      <c r="AF6" s="77">
        <v>0.87</v>
      </c>
      <c r="AG6" s="77">
        <v>1.06</v>
      </c>
      <c r="AH6" s="77">
        <v>7.0000000000000007E-2</v>
      </c>
      <c r="AI6" s="77">
        <v>1.87</v>
      </c>
      <c r="AJ6" s="77">
        <v>20.6</v>
      </c>
      <c r="AK6" s="77">
        <v>0.69</v>
      </c>
      <c r="AL6" s="77">
        <v>102</v>
      </c>
      <c r="AM6" s="77">
        <v>200</v>
      </c>
      <c r="AN6" s="77" t="s">
        <v>308</v>
      </c>
      <c r="AO6" s="77">
        <v>19000</v>
      </c>
      <c r="AP6" s="77" t="s">
        <v>308</v>
      </c>
      <c r="AQ6" s="77">
        <v>750</v>
      </c>
      <c r="AR6" s="77">
        <v>21</v>
      </c>
      <c r="AS6" s="77">
        <v>7</v>
      </c>
      <c r="AT6" s="77">
        <v>192</v>
      </c>
      <c r="AU6" s="77">
        <v>48</v>
      </c>
      <c r="AV6" s="77">
        <v>197</v>
      </c>
      <c r="AW6" s="77">
        <v>0.17399999999999999</v>
      </c>
      <c r="AX6" s="77">
        <v>8</v>
      </c>
      <c r="AY6" s="77" t="s">
        <v>308</v>
      </c>
      <c r="AZ6" s="77">
        <v>0.2</v>
      </c>
      <c r="BA6" s="77">
        <v>0.9</v>
      </c>
      <c r="BB6" s="77">
        <v>37.799999999999997</v>
      </c>
      <c r="BC6" s="77">
        <v>28.6</v>
      </c>
      <c r="BD6" s="77">
        <v>1.9</v>
      </c>
      <c r="BE6" s="77">
        <v>6.07</v>
      </c>
      <c r="BF6" s="77">
        <v>3.26</v>
      </c>
      <c r="BG6" s="77">
        <v>1.94</v>
      </c>
      <c r="BH6" s="77">
        <v>22.2</v>
      </c>
      <c r="BI6" s="77">
        <v>6.91</v>
      </c>
      <c r="BJ6" s="77">
        <v>2</v>
      </c>
      <c r="BK6" s="77">
        <v>4</v>
      </c>
      <c r="BL6" s="77">
        <v>1.08</v>
      </c>
      <c r="BM6" s="77">
        <v>0.7</v>
      </c>
      <c r="BN6" s="77">
        <v>16.899999999999999</v>
      </c>
      <c r="BO6" s="77">
        <v>0.41</v>
      </c>
      <c r="BP6" s="77">
        <v>88</v>
      </c>
      <c r="BQ6" s="77">
        <v>7</v>
      </c>
      <c r="BR6" s="77">
        <v>24.9</v>
      </c>
      <c r="BS6" s="77" t="s">
        <v>308</v>
      </c>
      <c r="BT6" s="77">
        <v>4.92</v>
      </c>
      <c r="BU6" s="77">
        <v>27.6</v>
      </c>
      <c r="BV6" s="77" t="s">
        <v>308</v>
      </c>
      <c r="BW6" s="77">
        <v>6.2</v>
      </c>
      <c r="BX6" s="77">
        <v>4</v>
      </c>
      <c r="BY6" s="77" t="s">
        <v>308</v>
      </c>
      <c r="BZ6" s="77">
        <v>1.05</v>
      </c>
      <c r="CA6" s="77">
        <v>1.1000000000000001</v>
      </c>
      <c r="CB6" s="77">
        <v>0.8</v>
      </c>
      <c r="CC6" s="77">
        <v>0.41</v>
      </c>
      <c r="CD6" s="77">
        <v>1.64</v>
      </c>
      <c r="CE6" s="77">
        <v>3</v>
      </c>
      <c r="CF6" s="77">
        <v>30</v>
      </c>
      <c r="CG6" s="77">
        <v>3</v>
      </c>
      <c r="CH6" s="77">
        <v>152</v>
      </c>
    </row>
    <row r="7" spans="1:86" s="3" customFormat="1" x14ac:dyDescent="0.25">
      <c r="A7" s="70" t="s">
        <v>227</v>
      </c>
      <c r="B7" s="71">
        <v>509761.93</v>
      </c>
      <c r="C7" s="71">
        <v>5515163.9299999997</v>
      </c>
      <c r="D7" s="72">
        <v>334.8401101</v>
      </c>
      <c r="E7" s="73" t="s">
        <v>237</v>
      </c>
      <c r="F7" s="74">
        <v>91.9</v>
      </c>
      <c r="G7" s="74">
        <v>92.4</v>
      </c>
      <c r="H7" s="75" t="s">
        <v>314</v>
      </c>
      <c r="I7" s="76" t="s">
        <v>303</v>
      </c>
      <c r="J7" s="77">
        <v>3.51</v>
      </c>
      <c r="K7" s="77" t="s">
        <v>308</v>
      </c>
      <c r="L7" s="77">
        <v>1.21</v>
      </c>
      <c r="M7" s="77">
        <v>0.02</v>
      </c>
      <c r="N7" s="77">
        <v>31</v>
      </c>
      <c r="O7" s="77">
        <v>0.4</v>
      </c>
      <c r="P7" s="77">
        <v>1.55</v>
      </c>
      <c r="Q7" s="77">
        <v>0.11</v>
      </c>
      <c r="R7" s="77">
        <v>0.86</v>
      </c>
      <c r="S7" s="77">
        <v>0.05</v>
      </c>
      <c r="T7" s="77">
        <v>46.4</v>
      </c>
      <c r="U7" s="77">
        <v>0.37</v>
      </c>
      <c r="V7" s="77" t="s">
        <v>308</v>
      </c>
      <c r="W7" s="77">
        <v>0.01</v>
      </c>
      <c r="X7" s="77">
        <v>7.17</v>
      </c>
      <c r="Y7" s="77">
        <v>92.7</v>
      </c>
      <c r="Z7" s="77">
        <v>0.08</v>
      </c>
      <c r="AA7" s="77">
        <v>7.0000000000000007E-2</v>
      </c>
      <c r="AB7" s="77">
        <v>1.79</v>
      </c>
      <c r="AC7" s="77">
        <v>0.95</v>
      </c>
      <c r="AD7" s="77">
        <v>1.2E-2</v>
      </c>
      <c r="AE7" s="77">
        <v>20</v>
      </c>
      <c r="AF7" s="77">
        <v>0.34</v>
      </c>
      <c r="AG7" s="77">
        <v>0.89</v>
      </c>
      <c r="AH7" s="77">
        <v>0.01</v>
      </c>
      <c r="AI7" s="77">
        <v>11.3</v>
      </c>
      <c r="AJ7" s="77">
        <v>21.5</v>
      </c>
      <c r="AK7" s="77">
        <v>0.22</v>
      </c>
      <c r="AL7" s="77">
        <v>92</v>
      </c>
      <c r="AM7" s="77">
        <v>52.9</v>
      </c>
      <c r="AN7" s="77" t="s">
        <v>308</v>
      </c>
      <c r="AO7" s="77">
        <v>50500</v>
      </c>
      <c r="AP7" s="77" t="s">
        <v>308</v>
      </c>
      <c r="AQ7" s="77">
        <v>746</v>
      </c>
      <c r="AR7" s="77">
        <v>121</v>
      </c>
      <c r="AS7" s="77" t="s">
        <v>308</v>
      </c>
      <c r="AT7" s="77">
        <v>29.9</v>
      </c>
      <c r="AU7" s="77">
        <v>79</v>
      </c>
      <c r="AV7" s="77">
        <v>876</v>
      </c>
      <c r="AW7" s="77">
        <v>10.7</v>
      </c>
      <c r="AX7" s="77">
        <v>22</v>
      </c>
      <c r="AY7" s="77">
        <v>34</v>
      </c>
      <c r="AZ7" s="77">
        <v>5.0999999999999996</v>
      </c>
      <c r="BA7" s="77">
        <v>4</v>
      </c>
      <c r="BB7" s="77">
        <v>8.1</v>
      </c>
      <c r="BC7" s="77">
        <v>524</v>
      </c>
      <c r="BD7" s="77">
        <v>3.7</v>
      </c>
      <c r="BE7" s="77">
        <v>1.31</v>
      </c>
      <c r="BF7" s="77">
        <v>0.7</v>
      </c>
      <c r="BG7" s="77">
        <v>0.59</v>
      </c>
      <c r="BH7" s="77">
        <v>9.9600000000000009</v>
      </c>
      <c r="BI7" s="77">
        <v>1.57</v>
      </c>
      <c r="BJ7" s="77" t="s">
        <v>308</v>
      </c>
      <c r="BK7" s="77" t="s">
        <v>308</v>
      </c>
      <c r="BL7" s="77">
        <v>0.23</v>
      </c>
      <c r="BM7" s="77">
        <v>2.4</v>
      </c>
      <c r="BN7" s="77">
        <v>3.5</v>
      </c>
      <c r="BO7" s="77">
        <v>0.08</v>
      </c>
      <c r="BP7" s="77">
        <v>112</v>
      </c>
      <c r="BQ7" s="77" t="s">
        <v>308</v>
      </c>
      <c r="BR7" s="77">
        <v>5.4</v>
      </c>
      <c r="BS7" s="77">
        <v>15</v>
      </c>
      <c r="BT7" s="77">
        <v>1.1499999999999999</v>
      </c>
      <c r="BU7" s="77">
        <v>19.8</v>
      </c>
      <c r="BV7" s="77">
        <v>0.2</v>
      </c>
      <c r="BW7" s="77">
        <v>1.3</v>
      </c>
      <c r="BX7" s="77">
        <v>5</v>
      </c>
      <c r="BY7" s="77" t="s">
        <v>308</v>
      </c>
      <c r="BZ7" s="77">
        <v>0.21</v>
      </c>
      <c r="CA7" s="77">
        <v>0.2</v>
      </c>
      <c r="CB7" s="77" t="s">
        <v>308</v>
      </c>
      <c r="CC7" s="77">
        <v>0.09</v>
      </c>
      <c r="CD7" s="77">
        <v>8.83</v>
      </c>
      <c r="CE7" s="77">
        <v>7</v>
      </c>
      <c r="CF7" s="77">
        <v>6.4</v>
      </c>
      <c r="CG7" s="77">
        <v>0.6</v>
      </c>
      <c r="CH7" s="77">
        <v>21.5</v>
      </c>
    </row>
    <row r="8" spans="1:86" s="3" customFormat="1" x14ac:dyDescent="0.25">
      <c r="A8" s="70" t="s">
        <v>104</v>
      </c>
      <c r="B8" s="71">
        <v>509779.77</v>
      </c>
      <c r="C8" s="71">
        <v>5515061.7699999996</v>
      </c>
      <c r="D8" s="72">
        <v>369.97624610000003</v>
      </c>
      <c r="E8" s="73" t="s">
        <v>133</v>
      </c>
      <c r="F8" s="74">
        <v>42.27</v>
      </c>
      <c r="G8" s="74">
        <v>42.65</v>
      </c>
      <c r="H8" s="75" t="s">
        <v>314</v>
      </c>
      <c r="I8" s="76" t="s">
        <v>249</v>
      </c>
      <c r="J8" s="77">
        <v>13.8</v>
      </c>
      <c r="K8" s="77" t="s">
        <v>308</v>
      </c>
      <c r="L8" s="77">
        <v>4.04</v>
      </c>
      <c r="M8" s="77" t="s">
        <v>308</v>
      </c>
      <c r="N8" s="77">
        <v>18.2</v>
      </c>
      <c r="O8" s="77">
        <v>0.67</v>
      </c>
      <c r="P8" s="77">
        <v>2.79</v>
      </c>
      <c r="Q8" s="77">
        <v>0.23</v>
      </c>
      <c r="R8" s="77">
        <v>5.33</v>
      </c>
      <c r="S8" s="77">
        <v>0.18</v>
      </c>
      <c r="T8" s="77">
        <v>48.8</v>
      </c>
      <c r="U8" s="77">
        <v>1.7</v>
      </c>
      <c r="V8" s="77">
        <v>0.01</v>
      </c>
      <c r="W8" s="77">
        <v>0.02</v>
      </c>
      <c r="X8" s="77">
        <v>2.29</v>
      </c>
      <c r="Y8" s="77">
        <v>98.1</v>
      </c>
      <c r="Z8" s="77">
        <v>0.22</v>
      </c>
      <c r="AA8" s="77" t="s">
        <v>308</v>
      </c>
      <c r="AB8" s="77">
        <v>7.05</v>
      </c>
      <c r="AC8" s="77">
        <v>2.95</v>
      </c>
      <c r="AD8" s="77" t="s">
        <v>308</v>
      </c>
      <c r="AE8" s="77">
        <v>12.7</v>
      </c>
      <c r="AF8" s="77">
        <v>0.56000000000000005</v>
      </c>
      <c r="AG8" s="77">
        <v>1.73</v>
      </c>
      <c r="AH8" s="77">
        <v>0.08</v>
      </c>
      <c r="AI8" s="77">
        <v>1.1599999999999999</v>
      </c>
      <c r="AJ8" s="77">
        <v>22.4</v>
      </c>
      <c r="AK8" s="77">
        <v>1</v>
      </c>
      <c r="AL8" s="77" t="s">
        <v>308</v>
      </c>
      <c r="AM8" s="77">
        <v>95</v>
      </c>
      <c r="AN8" s="77" t="s">
        <v>308</v>
      </c>
      <c r="AO8" s="77">
        <v>5510</v>
      </c>
      <c r="AP8" s="77" t="s">
        <v>308</v>
      </c>
      <c r="AQ8" s="77">
        <v>1780</v>
      </c>
      <c r="AR8" s="77" t="s">
        <v>308</v>
      </c>
      <c r="AS8" s="77">
        <v>12</v>
      </c>
      <c r="AT8" s="77">
        <v>157</v>
      </c>
      <c r="AU8" s="77">
        <v>119</v>
      </c>
      <c r="AV8" s="77">
        <v>129</v>
      </c>
      <c r="AW8" s="77">
        <v>9.2999999999999999E-2</v>
      </c>
      <c r="AX8" s="77">
        <v>3</v>
      </c>
      <c r="AY8" s="77">
        <v>47</v>
      </c>
      <c r="AZ8" s="77">
        <v>0.3</v>
      </c>
      <c r="BA8" s="77">
        <v>0.4</v>
      </c>
      <c r="BB8" s="77">
        <v>38.799999999999997</v>
      </c>
      <c r="BC8" s="77">
        <v>59.1</v>
      </c>
      <c r="BD8" s="77">
        <v>5.3</v>
      </c>
      <c r="BE8" s="77">
        <v>7.58</v>
      </c>
      <c r="BF8" s="77">
        <v>4</v>
      </c>
      <c r="BG8" s="77">
        <v>2.23</v>
      </c>
      <c r="BH8" s="77">
        <v>26</v>
      </c>
      <c r="BI8" s="77">
        <v>8.5399999999999991</v>
      </c>
      <c r="BJ8" s="77">
        <v>1</v>
      </c>
      <c r="BK8" s="77">
        <v>6</v>
      </c>
      <c r="BL8" s="77">
        <v>1.45</v>
      </c>
      <c r="BM8" s="77">
        <v>0.3</v>
      </c>
      <c r="BN8" s="77">
        <v>15.8</v>
      </c>
      <c r="BO8" s="77">
        <v>0.52</v>
      </c>
      <c r="BP8" s="77">
        <v>20</v>
      </c>
      <c r="BQ8" s="77">
        <v>9</v>
      </c>
      <c r="BR8" s="77">
        <v>27.2</v>
      </c>
      <c r="BS8" s="77">
        <v>14</v>
      </c>
      <c r="BT8" s="77">
        <v>5.47</v>
      </c>
      <c r="BU8" s="77">
        <v>26.2</v>
      </c>
      <c r="BV8" s="77">
        <v>0.2</v>
      </c>
      <c r="BW8" s="77">
        <v>7.4</v>
      </c>
      <c r="BX8" s="77">
        <v>2</v>
      </c>
      <c r="BY8" s="77" t="s">
        <v>308</v>
      </c>
      <c r="BZ8" s="77">
        <v>1.31</v>
      </c>
      <c r="CA8" s="77">
        <v>1.5</v>
      </c>
      <c r="CB8" s="77" t="s">
        <v>308</v>
      </c>
      <c r="CC8" s="77">
        <v>0.56999999999999995</v>
      </c>
      <c r="CD8" s="77">
        <v>0.82</v>
      </c>
      <c r="CE8" s="77">
        <v>3</v>
      </c>
      <c r="CF8" s="77">
        <v>38.1</v>
      </c>
      <c r="CG8" s="77">
        <v>3.7</v>
      </c>
      <c r="CH8" s="77">
        <v>192</v>
      </c>
    </row>
    <row r="9" spans="1:86" s="3" customFormat="1" x14ac:dyDescent="0.25">
      <c r="A9" s="70" t="s">
        <v>111</v>
      </c>
      <c r="B9" s="71">
        <v>509772.16</v>
      </c>
      <c r="C9" s="71">
        <v>5515054.1600000001</v>
      </c>
      <c r="D9" s="72">
        <v>359.2140809</v>
      </c>
      <c r="E9" s="73" t="s">
        <v>133</v>
      </c>
      <c r="F9" s="74">
        <v>57.63</v>
      </c>
      <c r="G9" s="74">
        <v>57.73</v>
      </c>
      <c r="H9" s="75" t="s">
        <v>314</v>
      </c>
      <c r="I9" s="76" t="s">
        <v>249</v>
      </c>
      <c r="J9" s="77">
        <v>12.8</v>
      </c>
      <c r="K9" s="77">
        <v>0.01</v>
      </c>
      <c r="L9" s="77">
        <v>7.01</v>
      </c>
      <c r="M9" s="77" t="s">
        <v>308</v>
      </c>
      <c r="N9" s="77">
        <v>18.5</v>
      </c>
      <c r="O9" s="77">
        <v>0.81</v>
      </c>
      <c r="P9" s="77">
        <v>3.53</v>
      </c>
      <c r="Q9" s="77">
        <v>0.28000000000000003</v>
      </c>
      <c r="R9" s="77">
        <v>4.38</v>
      </c>
      <c r="S9" s="77">
        <v>0.13</v>
      </c>
      <c r="T9" s="77">
        <v>49.8</v>
      </c>
      <c r="U9" s="77">
        <v>1.82</v>
      </c>
      <c r="V9" s="77">
        <v>0.03</v>
      </c>
      <c r="W9" s="77">
        <v>0.03</v>
      </c>
      <c r="X9" s="77">
        <v>0.86</v>
      </c>
      <c r="Y9" s="77">
        <v>100</v>
      </c>
      <c r="Z9" s="77">
        <v>0.13</v>
      </c>
      <c r="AA9" s="77" t="s">
        <v>308</v>
      </c>
      <c r="AB9" s="77">
        <v>6.42</v>
      </c>
      <c r="AC9" s="77">
        <v>5.01</v>
      </c>
      <c r="AD9" s="77" t="s">
        <v>308</v>
      </c>
      <c r="AE9" s="77">
        <v>12.8</v>
      </c>
      <c r="AF9" s="77">
        <v>0.68</v>
      </c>
      <c r="AG9" s="77">
        <v>2.04</v>
      </c>
      <c r="AH9" s="77">
        <v>0.06</v>
      </c>
      <c r="AI9" s="77">
        <v>0.13</v>
      </c>
      <c r="AJ9" s="77">
        <v>22.6</v>
      </c>
      <c r="AK9" s="77">
        <v>1.05</v>
      </c>
      <c r="AL9" s="77" t="s">
        <v>308</v>
      </c>
      <c r="AM9" s="77">
        <v>129</v>
      </c>
      <c r="AN9" s="77" t="s">
        <v>308</v>
      </c>
      <c r="AO9" s="77">
        <v>167</v>
      </c>
      <c r="AP9" s="77" t="s">
        <v>308</v>
      </c>
      <c r="AQ9" s="77">
        <v>2030</v>
      </c>
      <c r="AR9" s="77" t="s">
        <v>308</v>
      </c>
      <c r="AS9" s="77">
        <v>14</v>
      </c>
      <c r="AT9" s="77">
        <v>278</v>
      </c>
      <c r="AU9" s="77">
        <v>164</v>
      </c>
      <c r="AV9" s="77">
        <v>95</v>
      </c>
      <c r="AW9" s="77">
        <v>5.0000000000000001E-3</v>
      </c>
      <c r="AX9" s="77" t="s">
        <v>308</v>
      </c>
      <c r="AY9" s="77" t="s">
        <v>308</v>
      </c>
      <c r="AZ9" s="77" t="s">
        <v>308</v>
      </c>
      <c r="BA9" s="77" t="s">
        <v>308</v>
      </c>
      <c r="BB9" s="77">
        <v>24.9</v>
      </c>
      <c r="BC9" s="77">
        <v>53.7</v>
      </c>
      <c r="BD9" s="77">
        <v>1</v>
      </c>
      <c r="BE9" s="77">
        <v>5.38</v>
      </c>
      <c r="BF9" s="77">
        <v>2.93</v>
      </c>
      <c r="BG9" s="77">
        <v>1.8</v>
      </c>
      <c r="BH9" s="77">
        <v>20.9</v>
      </c>
      <c r="BI9" s="77">
        <v>6.08</v>
      </c>
      <c r="BJ9" s="77">
        <v>2</v>
      </c>
      <c r="BK9" s="77">
        <v>3</v>
      </c>
      <c r="BL9" s="77">
        <v>1.04</v>
      </c>
      <c r="BM9" s="77">
        <v>0.1</v>
      </c>
      <c r="BN9" s="77">
        <v>9.6</v>
      </c>
      <c r="BO9" s="77">
        <v>0.37</v>
      </c>
      <c r="BP9" s="77" t="s">
        <v>308</v>
      </c>
      <c r="BQ9" s="77">
        <v>6</v>
      </c>
      <c r="BR9" s="77">
        <v>18.8</v>
      </c>
      <c r="BS9" s="77">
        <v>6</v>
      </c>
      <c r="BT9" s="77">
        <v>3.78</v>
      </c>
      <c r="BU9" s="77">
        <v>22.6</v>
      </c>
      <c r="BV9" s="77">
        <v>0.3</v>
      </c>
      <c r="BW9" s="77">
        <v>4.7</v>
      </c>
      <c r="BX9" s="77">
        <v>1</v>
      </c>
      <c r="BY9" s="77" t="s">
        <v>308</v>
      </c>
      <c r="BZ9" s="77">
        <v>0.91</v>
      </c>
      <c r="CA9" s="77">
        <v>0.8</v>
      </c>
      <c r="CB9" s="77" t="s">
        <v>308</v>
      </c>
      <c r="CC9" s="77">
        <v>0.43</v>
      </c>
      <c r="CD9" s="77">
        <v>0.32</v>
      </c>
      <c r="CE9" s="77">
        <v>2</v>
      </c>
      <c r="CF9" s="77">
        <v>25.5</v>
      </c>
      <c r="CG9" s="77">
        <v>2.4</v>
      </c>
      <c r="CH9" s="77">
        <v>113</v>
      </c>
    </row>
    <row r="10" spans="1:86" s="3" customFormat="1" x14ac:dyDescent="0.25">
      <c r="A10" s="70" t="s">
        <v>106</v>
      </c>
      <c r="B10" s="71">
        <v>509768.71</v>
      </c>
      <c r="C10" s="71">
        <v>5515050.71</v>
      </c>
      <c r="D10" s="72">
        <v>354.3350441</v>
      </c>
      <c r="E10" s="73" t="s">
        <v>133</v>
      </c>
      <c r="F10" s="74">
        <v>64.260000000000005</v>
      </c>
      <c r="G10" s="74">
        <v>64.900000000000006</v>
      </c>
      <c r="H10" s="75" t="s">
        <v>314</v>
      </c>
      <c r="I10" s="76" t="s">
        <v>249</v>
      </c>
      <c r="J10" s="77">
        <v>7.29</v>
      </c>
      <c r="K10" s="77">
        <v>0.02</v>
      </c>
      <c r="L10" s="77">
        <v>2.94</v>
      </c>
      <c r="M10" s="77" t="s">
        <v>308</v>
      </c>
      <c r="N10" s="77">
        <v>39.700000000000003</v>
      </c>
      <c r="O10" s="77">
        <v>1.32</v>
      </c>
      <c r="P10" s="77">
        <v>1.9</v>
      </c>
      <c r="Q10" s="77">
        <v>0.09</v>
      </c>
      <c r="R10" s="77">
        <v>2.38</v>
      </c>
      <c r="S10" s="77">
        <v>0.12</v>
      </c>
      <c r="T10" s="77">
        <v>38.4</v>
      </c>
      <c r="U10" s="77">
        <v>1.19</v>
      </c>
      <c r="V10" s="77" t="s">
        <v>308</v>
      </c>
      <c r="W10" s="77">
        <v>0.03</v>
      </c>
      <c r="X10" s="77">
        <v>0.08</v>
      </c>
      <c r="Y10" s="77">
        <v>95.5</v>
      </c>
      <c r="Z10" s="77">
        <v>0.34</v>
      </c>
      <c r="AA10" s="77">
        <v>0.01</v>
      </c>
      <c r="AB10" s="77">
        <v>3.73</v>
      </c>
      <c r="AC10" s="77">
        <v>2.14</v>
      </c>
      <c r="AD10" s="77">
        <v>7.0000000000000001E-3</v>
      </c>
      <c r="AE10" s="77">
        <v>29</v>
      </c>
      <c r="AF10" s="77">
        <v>1.1000000000000001</v>
      </c>
      <c r="AG10" s="77">
        <v>1.1399999999999999</v>
      </c>
      <c r="AH10" s="77">
        <v>0.05</v>
      </c>
      <c r="AI10" s="77">
        <v>1.79</v>
      </c>
      <c r="AJ10" s="77">
        <v>18</v>
      </c>
      <c r="AK10" s="77">
        <v>0.7</v>
      </c>
      <c r="AL10" s="77" t="s">
        <v>308</v>
      </c>
      <c r="AM10" s="77">
        <v>133</v>
      </c>
      <c r="AN10" s="77" t="s">
        <v>308</v>
      </c>
      <c r="AO10" s="77">
        <v>14100</v>
      </c>
      <c r="AP10" s="77" t="s">
        <v>308</v>
      </c>
      <c r="AQ10" s="77">
        <v>668</v>
      </c>
      <c r="AR10" s="77">
        <v>59</v>
      </c>
      <c r="AS10" s="77">
        <v>8</v>
      </c>
      <c r="AT10" s="77">
        <v>60.6</v>
      </c>
      <c r="AU10" s="77">
        <v>165</v>
      </c>
      <c r="AV10" s="77">
        <v>138</v>
      </c>
      <c r="AW10" s="77">
        <v>0.12</v>
      </c>
      <c r="AX10" s="77">
        <v>4</v>
      </c>
      <c r="AY10" s="77">
        <v>6</v>
      </c>
      <c r="AZ10" s="77">
        <v>0.5</v>
      </c>
      <c r="BA10" s="77">
        <v>1.3</v>
      </c>
      <c r="BB10" s="77">
        <v>36.700000000000003</v>
      </c>
      <c r="BC10" s="77">
        <v>46.9</v>
      </c>
      <c r="BD10" s="77">
        <v>5.3</v>
      </c>
      <c r="BE10" s="77">
        <v>3.58</v>
      </c>
      <c r="BF10" s="77">
        <v>1.82</v>
      </c>
      <c r="BG10" s="77">
        <v>1.51</v>
      </c>
      <c r="BH10" s="77">
        <v>18.600000000000001</v>
      </c>
      <c r="BI10" s="77">
        <v>3.78</v>
      </c>
      <c r="BJ10" s="77">
        <v>2</v>
      </c>
      <c r="BK10" s="77">
        <v>2</v>
      </c>
      <c r="BL10" s="77">
        <v>0.68</v>
      </c>
      <c r="BM10" s="77">
        <v>0.5</v>
      </c>
      <c r="BN10" s="77">
        <v>23.8</v>
      </c>
      <c r="BO10" s="77">
        <v>0.27</v>
      </c>
      <c r="BP10" s="77">
        <v>497</v>
      </c>
      <c r="BQ10" s="77">
        <v>3</v>
      </c>
      <c r="BR10" s="77">
        <v>15.6</v>
      </c>
      <c r="BS10" s="77">
        <v>13</v>
      </c>
      <c r="BT10" s="77">
        <v>3.95</v>
      </c>
      <c r="BU10" s="77">
        <v>97.5</v>
      </c>
      <c r="BV10" s="77">
        <v>0.2</v>
      </c>
      <c r="BW10" s="77">
        <v>3.7</v>
      </c>
      <c r="BX10" s="77">
        <v>5</v>
      </c>
      <c r="BY10" s="77" t="s">
        <v>308</v>
      </c>
      <c r="BZ10" s="77">
        <v>0.61</v>
      </c>
      <c r="CA10" s="77">
        <v>0.5</v>
      </c>
      <c r="CB10" s="77" t="s">
        <v>308</v>
      </c>
      <c r="CC10" s="77">
        <v>0.31</v>
      </c>
      <c r="CD10" s="77">
        <v>12.4</v>
      </c>
      <c r="CE10" s="77">
        <v>4</v>
      </c>
      <c r="CF10" s="77">
        <v>16.5</v>
      </c>
      <c r="CG10" s="77">
        <v>1.7</v>
      </c>
      <c r="CH10" s="77">
        <v>62.8</v>
      </c>
    </row>
    <row r="11" spans="1:86" s="3" customFormat="1" x14ac:dyDescent="0.25">
      <c r="A11" s="70" t="s">
        <v>135</v>
      </c>
      <c r="B11" s="71">
        <v>509755.56</v>
      </c>
      <c r="C11" s="71">
        <v>5515037.5599999996</v>
      </c>
      <c r="D11" s="72">
        <v>372.50768829999998</v>
      </c>
      <c r="E11" s="73" t="s">
        <v>134</v>
      </c>
      <c r="F11" s="74">
        <v>38.4</v>
      </c>
      <c r="G11" s="74">
        <v>39.36</v>
      </c>
      <c r="H11" s="75" t="s">
        <v>314</v>
      </c>
      <c r="I11" s="76" t="s">
        <v>249</v>
      </c>
      <c r="J11" s="77">
        <v>5.93</v>
      </c>
      <c r="K11" s="77" t="s">
        <v>308</v>
      </c>
      <c r="L11" s="77">
        <v>2.48</v>
      </c>
      <c r="M11" s="77">
        <v>0.03</v>
      </c>
      <c r="N11" s="77">
        <v>36.4</v>
      </c>
      <c r="O11" s="77">
        <v>0.78</v>
      </c>
      <c r="P11" s="77">
        <v>1.72</v>
      </c>
      <c r="Q11" s="77">
        <v>0.16</v>
      </c>
      <c r="R11" s="77">
        <v>1.51</v>
      </c>
      <c r="S11" s="77">
        <v>0.1</v>
      </c>
      <c r="T11" s="77">
        <v>48.5</v>
      </c>
      <c r="U11" s="77">
        <v>0.45</v>
      </c>
      <c r="V11" s="77" t="s">
        <v>308</v>
      </c>
      <c r="W11" s="77">
        <v>0.02</v>
      </c>
      <c r="X11" s="77">
        <v>2.52</v>
      </c>
      <c r="Y11" s="77">
        <v>101</v>
      </c>
      <c r="Z11" s="77">
        <v>0.47</v>
      </c>
      <c r="AA11" s="77">
        <v>0.01</v>
      </c>
      <c r="AB11" s="77">
        <v>2.97</v>
      </c>
      <c r="AC11" s="77">
        <v>1.66</v>
      </c>
      <c r="AD11" s="77" t="s">
        <v>308</v>
      </c>
      <c r="AE11" s="77">
        <v>23</v>
      </c>
      <c r="AF11" s="77">
        <v>0.64</v>
      </c>
      <c r="AG11" s="77">
        <v>0.97</v>
      </c>
      <c r="AH11" s="77">
        <v>0.03</v>
      </c>
      <c r="AI11" s="77">
        <v>0.64</v>
      </c>
      <c r="AJ11" s="77">
        <v>20.8</v>
      </c>
      <c r="AK11" s="77">
        <v>0.25</v>
      </c>
      <c r="AL11" s="77">
        <v>90</v>
      </c>
      <c r="AM11" s="77">
        <v>72.900000000000006</v>
      </c>
      <c r="AN11" s="77" t="s">
        <v>308</v>
      </c>
      <c r="AO11" s="77">
        <v>5580</v>
      </c>
      <c r="AP11" s="77">
        <v>10</v>
      </c>
      <c r="AQ11" s="77">
        <v>992</v>
      </c>
      <c r="AR11" s="77">
        <v>47</v>
      </c>
      <c r="AS11" s="77" t="s">
        <v>308</v>
      </c>
      <c r="AT11" s="77">
        <v>45.7</v>
      </c>
      <c r="AU11" s="77">
        <v>86</v>
      </c>
      <c r="AV11" s="77">
        <v>108</v>
      </c>
      <c r="AW11" s="77">
        <v>0.124</v>
      </c>
      <c r="AX11" s="77">
        <v>3</v>
      </c>
      <c r="AY11" s="77">
        <v>18</v>
      </c>
      <c r="AZ11" s="77">
        <v>0.6</v>
      </c>
      <c r="BA11" s="77">
        <v>1.9</v>
      </c>
      <c r="BB11" s="77">
        <v>15.2</v>
      </c>
      <c r="BC11" s="77">
        <v>50</v>
      </c>
      <c r="BD11" s="77">
        <v>5.4</v>
      </c>
      <c r="BE11" s="77">
        <v>2.2400000000000002</v>
      </c>
      <c r="BF11" s="77">
        <v>1.2</v>
      </c>
      <c r="BG11" s="77">
        <v>0.94</v>
      </c>
      <c r="BH11" s="77">
        <v>21.8</v>
      </c>
      <c r="BI11" s="77">
        <v>2.71</v>
      </c>
      <c r="BJ11" s="77">
        <v>2</v>
      </c>
      <c r="BK11" s="77">
        <v>2</v>
      </c>
      <c r="BL11" s="77">
        <v>0.38</v>
      </c>
      <c r="BM11" s="77">
        <v>0.1</v>
      </c>
      <c r="BN11" s="77">
        <v>7.8</v>
      </c>
      <c r="BO11" s="77">
        <v>0.15</v>
      </c>
      <c r="BP11" s="77">
        <v>1250</v>
      </c>
      <c r="BQ11" s="77" t="s">
        <v>308</v>
      </c>
      <c r="BR11" s="77">
        <v>9</v>
      </c>
      <c r="BS11" s="77">
        <v>13</v>
      </c>
      <c r="BT11" s="77">
        <v>1.8</v>
      </c>
      <c r="BU11" s="77">
        <v>39.799999999999997</v>
      </c>
      <c r="BV11" s="77" t="s">
        <v>308</v>
      </c>
      <c r="BW11" s="77">
        <v>2.2999999999999998</v>
      </c>
      <c r="BX11" s="77">
        <v>2</v>
      </c>
      <c r="BY11" s="77" t="s">
        <v>308</v>
      </c>
      <c r="BZ11" s="77">
        <v>0.37</v>
      </c>
      <c r="CA11" s="77">
        <v>0.9</v>
      </c>
      <c r="CB11" s="77">
        <v>0.7</v>
      </c>
      <c r="CC11" s="77">
        <v>0.15</v>
      </c>
      <c r="CD11" s="77">
        <v>87.2</v>
      </c>
      <c r="CE11" s="77">
        <v>9</v>
      </c>
      <c r="CF11" s="77">
        <v>10.6</v>
      </c>
      <c r="CG11" s="77">
        <v>1.1000000000000001</v>
      </c>
      <c r="CH11" s="77">
        <v>67.900000000000006</v>
      </c>
    </row>
    <row r="12" spans="1:86" s="14" customFormat="1" ht="11.25" x14ac:dyDescent="0.2">
      <c r="A12" s="15" t="s">
        <v>136</v>
      </c>
      <c r="B12" s="17">
        <v>509754.8</v>
      </c>
      <c r="C12" s="17">
        <v>5515036.7999999998</v>
      </c>
      <c r="D12" s="78">
        <v>371.432886</v>
      </c>
      <c r="E12" s="18" t="s">
        <v>134</v>
      </c>
      <c r="F12" s="79">
        <v>39.5</v>
      </c>
      <c r="G12" s="79">
        <v>39.67</v>
      </c>
      <c r="H12" s="75" t="s">
        <v>314</v>
      </c>
      <c r="I12" s="76" t="s">
        <v>249</v>
      </c>
      <c r="J12" s="20">
        <v>13.1</v>
      </c>
      <c r="K12" s="20">
        <v>0.01</v>
      </c>
      <c r="L12" s="20">
        <v>4.2699999999999996</v>
      </c>
      <c r="M12" s="20" t="s">
        <v>308</v>
      </c>
      <c r="N12" s="20">
        <v>17.600000000000001</v>
      </c>
      <c r="O12" s="20">
        <v>0.64</v>
      </c>
      <c r="P12" s="20">
        <v>2.02</v>
      </c>
      <c r="Q12" s="20">
        <v>0.11</v>
      </c>
      <c r="R12" s="20">
        <v>6.23</v>
      </c>
      <c r="S12" s="20">
        <v>0.24</v>
      </c>
      <c r="T12" s="20">
        <v>52.4</v>
      </c>
      <c r="U12" s="20">
        <v>1.49</v>
      </c>
      <c r="V12" s="20">
        <v>0.01</v>
      </c>
      <c r="W12" s="20" t="s">
        <v>308</v>
      </c>
      <c r="X12" s="20">
        <v>1.57</v>
      </c>
      <c r="Y12" s="20">
        <v>99.7</v>
      </c>
      <c r="Z12" s="20">
        <v>0.3</v>
      </c>
      <c r="AA12" s="20" t="s">
        <v>308</v>
      </c>
      <c r="AB12" s="20">
        <v>6.71</v>
      </c>
      <c r="AC12" s="20">
        <v>2.89</v>
      </c>
      <c r="AD12" s="20" t="s">
        <v>308</v>
      </c>
      <c r="AE12" s="20">
        <v>11.7</v>
      </c>
      <c r="AF12" s="20">
        <v>0.54</v>
      </c>
      <c r="AG12" s="20">
        <v>1.19</v>
      </c>
      <c r="AH12" s="20">
        <v>0.1</v>
      </c>
      <c r="AI12" s="20">
        <v>0.44</v>
      </c>
      <c r="AJ12" s="20">
        <v>23.1</v>
      </c>
      <c r="AK12" s="20">
        <v>0.86</v>
      </c>
      <c r="AL12" s="20">
        <v>53</v>
      </c>
      <c r="AM12" s="20">
        <v>108</v>
      </c>
      <c r="AN12" s="20" t="s">
        <v>308</v>
      </c>
      <c r="AO12" s="20">
        <v>3230</v>
      </c>
      <c r="AP12" s="20" t="s">
        <v>308</v>
      </c>
      <c r="AQ12" s="20">
        <v>751</v>
      </c>
      <c r="AR12" s="20">
        <v>8</v>
      </c>
      <c r="AS12" s="20">
        <v>8</v>
      </c>
      <c r="AT12" s="20">
        <v>160</v>
      </c>
      <c r="AU12" s="20">
        <v>52</v>
      </c>
      <c r="AV12" s="20">
        <v>60</v>
      </c>
      <c r="AW12" s="20">
        <v>0.15</v>
      </c>
      <c r="AX12" s="20">
        <v>1</v>
      </c>
      <c r="AY12" s="20" t="s">
        <v>308</v>
      </c>
      <c r="AZ12" s="20" t="s">
        <v>308</v>
      </c>
      <c r="BA12" s="20" t="s">
        <v>308</v>
      </c>
      <c r="BB12" s="20">
        <v>44.1</v>
      </c>
      <c r="BC12" s="20">
        <v>34</v>
      </c>
      <c r="BD12" s="20">
        <v>1.2</v>
      </c>
      <c r="BE12" s="20">
        <v>7.55</v>
      </c>
      <c r="BF12" s="20">
        <v>3.91</v>
      </c>
      <c r="BG12" s="20">
        <v>2.2200000000000002</v>
      </c>
      <c r="BH12" s="20">
        <v>21.7</v>
      </c>
      <c r="BI12" s="20">
        <v>8.57</v>
      </c>
      <c r="BJ12" s="20">
        <v>2</v>
      </c>
      <c r="BK12" s="20">
        <v>5</v>
      </c>
      <c r="BL12" s="20">
        <v>1.36</v>
      </c>
      <c r="BM12" s="20" t="s">
        <v>308</v>
      </c>
      <c r="BN12" s="20">
        <v>19.100000000000001</v>
      </c>
      <c r="BO12" s="20">
        <v>0.48</v>
      </c>
      <c r="BP12" s="20" t="s">
        <v>310</v>
      </c>
      <c r="BQ12" s="20">
        <v>7</v>
      </c>
      <c r="BR12" s="20">
        <v>29.6</v>
      </c>
      <c r="BS12" s="20" t="s">
        <v>308</v>
      </c>
      <c r="BT12" s="20">
        <v>5.73</v>
      </c>
      <c r="BU12" s="20">
        <v>22.6</v>
      </c>
      <c r="BV12" s="20" t="s">
        <v>308</v>
      </c>
      <c r="BW12" s="20">
        <v>7.6</v>
      </c>
      <c r="BX12" s="20">
        <v>3</v>
      </c>
      <c r="BY12" s="20" t="s">
        <v>308</v>
      </c>
      <c r="BZ12" s="20">
        <v>1.28</v>
      </c>
      <c r="CA12" s="20">
        <v>1.3</v>
      </c>
      <c r="CB12" s="20">
        <v>0.8</v>
      </c>
      <c r="CC12" s="20">
        <v>0.51</v>
      </c>
      <c r="CD12" s="20">
        <v>1.81</v>
      </c>
      <c r="CE12" s="20">
        <v>4</v>
      </c>
      <c r="CF12" s="20">
        <v>35.299999999999997</v>
      </c>
      <c r="CG12" s="20">
        <v>3.5</v>
      </c>
      <c r="CH12" s="20">
        <v>186</v>
      </c>
    </row>
    <row r="13" spans="1:86" s="3" customFormat="1" x14ac:dyDescent="0.25">
      <c r="A13" s="70" t="s">
        <v>102</v>
      </c>
      <c r="B13" s="71">
        <v>509666</v>
      </c>
      <c r="C13" s="71">
        <v>5515031.3799999999</v>
      </c>
      <c r="D13" s="72">
        <v>376.3826335</v>
      </c>
      <c r="E13" s="73" t="s">
        <v>132</v>
      </c>
      <c r="F13" s="74">
        <v>33</v>
      </c>
      <c r="G13" s="74">
        <v>33.799999999999997</v>
      </c>
      <c r="H13" s="75" t="s">
        <v>314</v>
      </c>
      <c r="I13" s="76" t="s">
        <v>248</v>
      </c>
      <c r="J13" s="77">
        <v>12.2</v>
      </c>
      <c r="K13" s="77">
        <v>0.02</v>
      </c>
      <c r="L13" s="77">
        <v>5.33</v>
      </c>
      <c r="M13" s="77" t="s">
        <v>308</v>
      </c>
      <c r="N13" s="77">
        <v>16.100000000000001</v>
      </c>
      <c r="O13" s="77">
        <v>1.45</v>
      </c>
      <c r="P13" s="77">
        <v>4.5199999999999996</v>
      </c>
      <c r="Q13" s="77">
        <v>0.25</v>
      </c>
      <c r="R13" s="77">
        <v>3.47</v>
      </c>
      <c r="S13" s="77">
        <v>0.1</v>
      </c>
      <c r="T13" s="77">
        <v>44.6</v>
      </c>
      <c r="U13" s="77">
        <v>1.49</v>
      </c>
      <c r="V13" s="77">
        <v>0.01</v>
      </c>
      <c r="W13" s="77">
        <v>0.06</v>
      </c>
      <c r="X13" s="77">
        <v>2.2400000000000002</v>
      </c>
      <c r="Y13" s="77">
        <v>91.8</v>
      </c>
      <c r="Z13" s="77">
        <v>0.27</v>
      </c>
      <c r="AA13" s="77">
        <v>0.02</v>
      </c>
      <c r="AB13" s="77">
        <v>6.39</v>
      </c>
      <c r="AC13" s="77">
        <v>3.99</v>
      </c>
      <c r="AD13" s="77" t="s">
        <v>308</v>
      </c>
      <c r="AE13" s="77">
        <v>11.9</v>
      </c>
      <c r="AF13" s="77">
        <v>1.26</v>
      </c>
      <c r="AG13" s="77">
        <v>2.85</v>
      </c>
      <c r="AH13" s="77">
        <v>0.05</v>
      </c>
      <c r="AI13" s="77">
        <v>3.85</v>
      </c>
      <c r="AJ13" s="77">
        <v>21.6</v>
      </c>
      <c r="AK13" s="77">
        <v>0.91</v>
      </c>
      <c r="AL13" s="77">
        <v>179</v>
      </c>
      <c r="AM13" s="77">
        <v>152</v>
      </c>
      <c r="AN13" s="77" t="s">
        <v>308</v>
      </c>
      <c r="AO13" s="77">
        <v>33600</v>
      </c>
      <c r="AP13" s="77" t="s">
        <v>308</v>
      </c>
      <c r="AQ13" s="77">
        <v>2030</v>
      </c>
      <c r="AR13" s="77">
        <v>60</v>
      </c>
      <c r="AS13" s="77">
        <v>17</v>
      </c>
      <c r="AT13" s="77">
        <v>110</v>
      </c>
      <c r="AU13" s="77">
        <v>325</v>
      </c>
      <c r="AV13" s="77">
        <v>389</v>
      </c>
      <c r="AW13" s="77">
        <v>0.52700000000000002</v>
      </c>
      <c r="AX13" s="77">
        <v>24</v>
      </c>
      <c r="AY13" s="77">
        <v>94</v>
      </c>
      <c r="AZ13" s="77">
        <v>1.1000000000000001</v>
      </c>
      <c r="BA13" s="77">
        <v>1.6</v>
      </c>
      <c r="BB13" s="77">
        <v>16.899999999999999</v>
      </c>
      <c r="BC13" s="77">
        <v>89.9</v>
      </c>
      <c r="BD13" s="77">
        <v>0.4</v>
      </c>
      <c r="BE13" s="77">
        <v>3.88</v>
      </c>
      <c r="BF13" s="77">
        <v>1.98</v>
      </c>
      <c r="BG13" s="77">
        <v>1.31</v>
      </c>
      <c r="BH13" s="77">
        <v>18.2</v>
      </c>
      <c r="BI13" s="77">
        <v>4.3</v>
      </c>
      <c r="BJ13" s="77">
        <v>1</v>
      </c>
      <c r="BK13" s="77">
        <v>2</v>
      </c>
      <c r="BL13" s="77">
        <v>0.71</v>
      </c>
      <c r="BM13" s="77">
        <v>0.1</v>
      </c>
      <c r="BN13" s="77">
        <v>6.4</v>
      </c>
      <c r="BO13" s="77">
        <v>0.26</v>
      </c>
      <c r="BP13" s="77" t="s">
        <v>308</v>
      </c>
      <c r="BQ13" s="77">
        <v>4</v>
      </c>
      <c r="BR13" s="77">
        <v>12.5</v>
      </c>
      <c r="BS13" s="77">
        <v>80</v>
      </c>
      <c r="BT13" s="77">
        <v>2.58</v>
      </c>
      <c r="BU13" s="77">
        <v>25</v>
      </c>
      <c r="BV13" s="77">
        <v>0.3</v>
      </c>
      <c r="BW13" s="77">
        <v>3.5</v>
      </c>
      <c r="BX13" s="77">
        <v>1</v>
      </c>
      <c r="BY13" s="77" t="s">
        <v>308</v>
      </c>
      <c r="BZ13" s="77">
        <v>0.68</v>
      </c>
      <c r="CA13" s="77">
        <v>0.6</v>
      </c>
      <c r="CB13" s="77" t="s">
        <v>308</v>
      </c>
      <c r="CC13" s="77">
        <v>0.27</v>
      </c>
      <c r="CD13" s="77">
        <v>0.27</v>
      </c>
      <c r="CE13" s="77">
        <v>2</v>
      </c>
      <c r="CF13" s="77">
        <v>18.5</v>
      </c>
      <c r="CG13" s="77">
        <v>1.8</v>
      </c>
      <c r="CH13" s="77">
        <v>82.1</v>
      </c>
    </row>
    <row r="14" spans="1:86" s="3" customFormat="1" x14ac:dyDescent="0.25">
      <c r="A14" s="70" t="s">
        <v>168</v>
      </c>
      <c r="B14" s="71">
        <v>509767.57864999998</v>
      </c>
      <c r="C14" s="80">
        <v>5515018.0297299996</v>
      </c>
      <c r="D14" s="81"/>
      <c r="E14" s="73" t="s">
        <v>292</v>
      </c>
      <c r="F14" s="74"/>
      <c r="G14" s="74"/>
      <c r="H14" s="75" t="s">
        <v>314</v>
      </c>
      <c r="I14" s="76" t="s">
        <v>248</v>
      </c>
      <c r="J14" s="77">
        <v>1.05</v>
      </c>
      <c r="K14" s="77" t="s">
        <v>308</v>
      </c>
      <c r="L14" s="77">
        <v>0.41</v>
      </c>
      <c r="M14" s="77">
        <v>0.01</v>
      </c>
      <c r="N14" s="77">
        <v>67.400000000000006</v>
      </c>
      <c r="O14" s="77">
        <v>0.16</v>
      </c>
      <c r="P14" s="77">
        <v>0.53</v>
      </c>
      <c r="Q14" s="77">
        <v>0.08</v>
      </c>
      <c r="R14" s="77">
        <v>0.19</v>
      </c>
      <c r="S14" s="77">
        <v>0.06</v>
      </c>
      <c r="T14" s="77">
        <v>8.2899999999999991</v>
      </c>
      <c r="U14" s="77">
        <v>0.02</v>
      </c>
      <c r="V14" s="77" t="s">
        <v>308</v>
      </c>
      <c r="W14" s="77">
        <v>0.01</v>
      </c>
      <c r="X14" s="77">
        <v>9.69</v>
      </c>
      <c r="Y14" s="77">
        <v>87.9</v>
      </c>
      <c r="Z14" s="77">
        <v>0.06</v>
      </c>
      <c r="AA14" s="77">
        <v>7.0000000000000007E-2</v>
      </c>
      <c r="AB14" s="77">
        <v>0.54</v>
      </c>
      <c r="AC14" s="77">
        <v>0.32</v>
      </c>
      <c r="AD14" s="77">
        <v>8.0000000000000002E-3</v>
      </c>
      <c r="AE14" s="77">
        <v>43.2</v>
      </c>
      <c r="AF14" s="77">
        <v>0.17</v>
      </c>
      <c r="AG14" s="77">
        <v>0.28000000000000003</v>
      </c>
      <c r="AH14" s="77">
        <v>0.01</v>
      </c>
      <c r="AI14" s="77">
        <v>18.3</v>
      </c>
      <c r="AJ14" s="77">
        <v>3.84</v>
      </c>
      <c r="AK14" s="77">
        <v>0.01</v>
      </c>
      <c r="AL14" s="77">
        <v>292</v>
      </c>
      <c r="AM14" s="77">
        <v>11.1</v>
      </c>
      <c r="AN14" s="77" t="s">
        <v>308</v>
      </c>
      <c r="AO14" s="77">
        <v>100000</v>
      </c>
      <c r="AP14" s="77" t="s">
        <v>308</v>
      </c>
      <c r="AQ14" s="77">
        <v>476</v>
      </c>
      <c r="AR14" s="77">
        <v>205</v>
      </c>
      <c r="AS14" s="77" t="s">
        <v>308</v>
      </c>
      <c r="AT14" s="77">
        <v>12.1</v>
      </c>
      <c r="AU14" s="77">
        <v>95</v>
      </c>
      <c r="AV14" s="77">
        <v>1020</v>
      </c>
      <c r="AW14" s="77">
        <v>0.95499999999999996</v>
      </c>
      <c r="AX14" s="77">
        <v>35</v>
      </c>
      <c r="AY14" s="77">
        <v>121</v>
      </c>
      <c r="AZ14" s="77">
        <v>4.8</v>
      </c>
      <c r="BA14" s="77">
        <v>7.5</v>
      </c>
      <c r="BB14" s="77">
        <v>0.4</v>
      </c>
      <c r="BC14" s="77">
        <v>1120</v>
      </c>
      <c r="BD14" s="77">
        <v>2.5</v>
      </c>
      <c r="BE14" s="77">
        <v>0.11</v>
      </c>
      <c r="BF14" s="77">
        <v>0.06</v>
      </c>
      <c r="BG14" s="77" t="s">
        <v>308</v>
      </c>
      <c r="BH14" s="77">
        <v>12.6</v>
      </c>
      <c r="BI14" s="77">
        <v>0.11</v>
      </c>
      <c r="BJ14" s="77">
        <v>1</v>
      </c>
      <c r="BK14" s="77" t="s">
        <v>308</v>
      </c>
      <c r="BL14" s="77" t="s">
        <v>308</v>
      </c>
      <c r="BM14" s="77">
        <v>5.2</v>
      </c>
      <c r="BN14" s="77">
        <v>0.2</v>
      </c>
      <c r="BO14" s="77" t="s">
        <v>308</v>
      </c>
      <c r="BP14" s="77">
        <v>1590</v>
      </c>
      <c r="BQ14" s="77" t="s">
        <v>308</v>
      </c>
      <c r="BR14" s="77">
        <v>0.3</v>
      </c>
      <c r="BS14" s="77">
        <v>159</v>
      </c>
      <c r="BT14" s="77">
        <v>0.06</v>
      </c>
      <c r="BU14" s="77">
        <v>11.4</v>
      </c>
      <c r="BV14" s="77">
        <v>0.5</v>
      </c>
      <c r="BW14" s="77" t="s">
        <v>308</v>
      </c>
      <c r="BX14" s="77">
        <v>8</v>
      </c>
      <c r="BY14" s="77" t="s">
        <v>308</v>
      </c>
      <c r="BZ14" s="77" t="s">
        <v>308</v>
      </c>
      <c r="CA14" s="77" t="s">
        <v>308</v>
      </c>
      <c r="CB14" s="77">
        <v>1.9</v>
      </c>
      <c r="CC14" s="77" t="s">
        <v>308</v>
      </c>
      <c r="CD14" s="77">
        <v>0.71</v>
      </c>
      <c r="CE14" s="77" t="s">
        <v>308</v>
      </c>
      <c r="CF14" s="77">
        <v>0.7</v>
      </c>
      <c r="CG14" s="77" t="s">
        <v>308</v>
      </c>
      <c r="CH14" s="77">
        <v>0.6</v>
      </c>
    </row>
    <row r="15" spans="1:86" s="3" customFormat="1" x14ac:dyDescent="0.25">
      <c r="A15" s="70" t="s">
        <v>169</v>
      </c>
      <c r="B15" s="71">
        <v>509638.80800000002</v>
      </c>
      <c r="C15" s="71">
        <v>5515014.2769999998</v>
      </c>
      <c r="D15" s="81"/>
      <c r="E15" s="73" t="s">
        <v>219</v>
      </c>
      <c r="F15" s="74"/>
      <c r="G15" s="74"/>
      <c r="H15" s="75" t="s">
        <v>314</v>
      </c>
      <c r="I15" s="76" t="s">
        <v>248</v>
      </c>
      <c r="J15" s="77">
        <v>0.17</v>
      </c>
      <c r="K15" s="77" t="s">
        <v>308</v>
      </c>
      <c r="L15" s="77">
        <v>0.1</v>
      </c>
      <c r="M15" s="77">
        <v>0.05</v>
      </c>
      <c r="N15" s="77">
        <v>19.600000000000001</v>
      </c>
      <c r="O15" s="77">
        <v>0.05</v>
      </c>
      <c r="P15" s="77">
        <v>0.14000000000000001</v>
      </c>
      <c r="Q15" s="77">
        <v>0.02</v>
      </c>
      <c r="R15" s="77">
        <v>0.26</v>
      </c>
      <c r="S15" s="77">
        <v>0.05</v>
      </c>
      <c r="T15" s="77">
        <v>69.599999999999994</v>
      </c>
      <c r="U15" s="77" t="s">
        <v>308</v>
      </c>
      <c r="V15" s="77" t="s">
        <v>308</v>
      </c>
      <c r="W15" s="77" t="s">
        <v>308</v>
      </c>
      <c r="X15" s="77">
        <v>3.09</v>
      </c>
      <c r="Y15" s="77">
        <v>93.1</v>
      </c>
      <c r="Z15" s="77">
        <v>0.05</v>
      </c>
      <c r="AA15" s="77">
        <v>0.03</v>
      </c>
      <c r="AB15" s="77">
        <v>0.09</v>
      </c>
      <c r="AC15" s="77">
        <v>7.0000000000000007E-2</v>
      </c>
      <c r="AD15" s="77">
        <v>3.3000000000000002E-2</v>
      </c>
      <c r="AE15" s="77">
        <v>13.3</v>
      </c>
      <c r="AF15" s="77">
        <v>7.0000000000000007E-2</v>
      </c>
      <c r="AG15" s="77">
        <v>0.06</v>
      </c>
      <c r="AH15" s="77" t="s">
        <v>308</v>
      </c>
      <c r="AI15" s="77">
        <v>5.6</v>
      </c>
      <c r="AJ15" s="77">
        <v>32.200000000000003</v>
      </c>
      <c r="AK15" s="77">
        <v>5.0000000000000001E-3</v>
      </c>
      <c r="AL15" s="77">
        <v>53</v>
      </c>
      <c r="AM15" s="77">
        <v>18.100000000000001</v>
      </c>
      <c r="AN15" s="77" t="s">
        <v>308</v>
      </c>
      <c r="AO15" s="77">
        <v>57800</v>
      </c>
      <c r="AP15" s="77" t="s">
        <v>308</v>
      </c>
      <c r="AQ15" s="77">
        <v>125</v>
      </c>
      <c r="AR15" s="77">
        <v>23</v>
      </c>
      <c r="AS15" s="77" t="s">
        <v>308</v>
      </c>
      <c r="AT15" s="77">
        <v>11.5</v>
      </c>
      <c r="AU15" s="77">
        <v>20</v>
      </c>
      <c r="AV15" s="77">
        <v>107</v>
      </c>
      <c r="AW15" s="77">
        <v>1.23</v>
      </c>
      <c r="AX15" s="77">
        <v>25</v>
      </c>
      <c r="AY15" s="77">
        <v>22</v>
      </c>
      <c r="AZ15" s="77">
        <v>1</v>
      </c>
      <c r="BA15" s="77">
        <v>1.1000000000000001</v>
      </c>
      <c r="BB15" s="77">
        <v>0.6</v>
      </c>
      <c r="BC15" s="77">
        <v>59.5</v>
      </c>
      <c r="BD15" s="77">
        <v>0.7</v>
      </c>
      <c r="BE15" s="77" t="s">
        <v>308</v>
      </c>
      <c r="BF15" s="77" t="s">
        <v>308</v>
      </c>
      <c r="BG15" s="77" t="s">
        <v>308</v>
      </c>
      <c r="BH15" s="77">
        <v>3.27</v>
      </c>
      <c r="BI15" s="77" t="s">
        <v>308</v>
      </c>
      <c r="BJ15" s="77" t="s">
        <v>308</v>
      </c>
      <c r="BK15" s="77" t="s">
        <v>308</v>
      </c>
      <c r="BL15" s="77" t="s">
        <v>308</v>
      </c>
      <c r="BM15" s="77">
        <v>1.3</v>
      </c>
      <c r="BN15" s="77">
        <v>0.3</v>
      </c>
      <c r="BO15" s="77" t="s">
        <v>308</v>
      </c>
      <c r="BP15" s="77">
        <v>162</v>
      </c>
      <c r="BQ15" s="77" t="s">
        <v>308</v>
      </c>
      <c r="BR15" s="77">
        <v>0.2</v>
      </c>
      <c r="BS15" s="77">
        <v>157</v>
      </c>
      <c r="BT15" s="77" t="s">
        <v>308</v>
      </c>
      <c r="BU15" s="77">
        <v>4.0999999999999996</v>
      </c>
      <c r="BV15" s="77" t="s">
        <v>308</v>
      </c>
      <c r="BW15" s="77" t="s">
        <v>308</v>
      </c>
      <c r="BX15" s="77">
        <v>3</v>
      </c>
      <c r="BY15" s="77" t="s">
        <v>308</v>
      </c>
      <c r="BZ15" s="77" t="s">
        <v>308</v>
      </c>
      <c r="CA15" s="77" t="s">
        <v>308</v>
      </c>
      <c r="CB15" s="77">
        <v>1.9</v>
      </c>
      <c r="CC15" s="77" t="s">
        <v>308</v>
      </c>
      <c r="CD15" s="77">
        <v>7.62</v>
      </c>
      <c r="CE15" s="77">
        <v>1</v>
      </c>
      <c r="CF15" s="77">
        <v>0.25</v>
      </c>
      <c r="CG15" s="77" t="s">
        <v>308</v>
      </c>
      <c r="CH15" s="77" t="s">
        <v>308</v>
      </c>
    </row>
    <row r="16" spans="1:86" s="3" customFormat="1" x14ac:dyDescent="0.25">
      <c r="A16" s="70" t="s">
        <v>170</v>
      </c>
      <c r="B16" s="71">
        <v>509638.80800000002</v>
      </c>
      <c r="C16" s="71">
        <v>5515014.2769999998</v>
      </c>
      <c r="D16" s="81"/>
      <c r="E16" s="73" t="s">
        <v>219</v>
      </c>
      <c r="F16" s="74"/>
      <c r="G16" s="74"/>
      <c r="H16" s="75" t="s">
        <v>314</v>
      </c>
      <c r="I16" s="76" t="s">
        <v>248</v>
      </c>
      <c r="J16" s="77">
        <v>3.21</v>
      </c>
      <c r="K16" s="77" t="s">
        <v>308</v>
      </c>
      <c r="L16" s="77">
        <v>0.27</v>
      </c>
      <c r="M16" s="77">
        <v>0.03</v>
      </c>
      <c r="N16" s="77">
        <v>45</v>
      </c>
      <c r="O16" s="77">
        <v>0.83</v>
      </c>
      <c r="P16" s="77">
        <v>1.1499999999999999</v>
      </c>
      <c r="Q16" s="77">
        <v>0.15</v>
      </c>
      <c r="R16" s="77">
        <v>0.28000000000000003</v>
      </c>
      <c r="S16" s="77">
        <v>0.17</v>
      </c>
      <c r="T16" s="77">
        <v>43.8</v>
      </c>
      <c r="U16" s="77">
        <v>0.03</v>
      </c>
      <c r="V16" s="77" t="s">
        <v>308</v>
      </c>
      <c r="W16" s="77">
        <v>0.01</v>
      </c>
      <c r="X16" s="77">
        <v>3.23</v>
      </c>
      <c r="Y16" s="77">
        <v>98.2</v>
      </c>
      <c r="Z16" s="77">
        <v>0.12</v>
      </c>
      <c r="AA16" s="77">
        <v>0.01</v>
      </c>
      <c r="AB16" s="77">
        <v>1.67</v>
      </c>
      <c r="AC16" s="77">
        <v>0.21</v>
      </c>
      <c r="AD16" s="77">
        <v>1.4999999999999999E-2</v>
      </c>
      <c r="AE16" s="77">
        <v>29.7</v>
      </c>
      <c r="AF16" s="77">
        <v>0.72</v>
      </c>
      <c r="AG16" s="77">
        <v>0.69</v>
      </c>
      <c r="AH16" s="77">
        <v>0.06</v>
      </c>
      <c r="AI16" s="77">
        <v>2.35</v>
      </c>
      <c r="AJ16" s="77">
        <v>20.100000000000001</v>
      </c>
      <c r="AK16" s="77">
        <v>0.01</v>
      </c>
      <c r="AL16" s="77">
        <v>113</v>
      </c>
      <c r="AM16" s="77">
        <v>133</v>
      </c>
      <c r="AN16" s="77" t="s">
        <v>308</v>
      </c>
      <c r="AO16" s="77">
        <v>18400</v>
      </c>
      <c r="AP16" s="77" t="s">
        <v>308</v>
      </c>
      <c r="AQ16" s="77">
        <v>901</v>
      </c>
      <c r="AR16" s="77">
        <v>64</v>
      </c>
      <c r="AS16" s="77" t="s">
        <v>308</v>
      </c>
      <c r="AT16" s="77">
        <v>14.6</v>
      </c>
      <c r="AU16" s="77">
        <v>99</v>
      </c>
      <c r="AV16" s="77">
        <v>92</v>
      </c>
      <c r="AW16" s="77">
        <v>0.27900000000000003</v>
      </c>
      <c r="AX16" s="77">
        <v>9</v>
      </c>
      <c r="AY16" s="77">
        <v>17</v>
      </c>
      <c r="AZ16" s="77">
        <v>1.1000000000000001</v>
      </c>
      <c r="BA16" s="77">
        <v>10.9</v>
      </c>
      <c r="BB16" s="77">
        <v>20.2</v>
      </c>
      <c r="BC16" s="77">
        <v>21.8</v>
      </c>
      <c r="BD16" s="77">
        <v>3.7</v>
      </c>
      <c r="BE16" s="77">
        <v>0.18</v>
      </c>
      <c r="BF16" s="77">
        <v>0.1</v>
      </c>
      <c r="BG16" s="77">
        <v>0.22</v>
      </c>
      <c r="BH16" s="77">
        <v>20</v>
      </c>
      <c r="BI16" s="77">
        <v>0.36</v>
      </c>
      <c r="BJ16" s="77">
        <v>2</v>
      </c>
      <c r="BK16" s="77" t="s">
        <v>308</v>
      </c>
      <c r="BL16" s="77" t="s">
        <v>308</v>
      </c>
      <c r="BM16" s="77">
        <v>0.8</v>
      </c>
      <c r="BN16" s="77">
        <v>16.2</v>
      </c>
      <c r="BO16" s="77" t="s">
        <v>308</v>
      </c>
      <c r="BP16" s="77">
        <v>7430</v>
      </c>
      <c r="BQ16" s="77" t="s">
        <v>308</v>
      </c>
      <c r="BR16" s="77">
        <v>4.3</v>
      </c>
      <c r="BS16" s="77">
        <v>70</v>
      </c>
      <c r="BT16" s="77">
        <v>1.47</v>
      </c>
      <c r="BU16" s="77">
        <v>25.9</v>
      </c>
      <c r="BV16" s="77" t="s">
        <v>308</v>
      </c>
      <c r="BW16" s="77">
        <v>0.5</v>
      </c>
      <c r="BX16" s="77">
        <v>3</v>
      </c>
      <c r="BY16" s="77" t="s">
        <v>308</v>
      </c>
      <c r="BZ16" s="77" t="s">
        <v>308</v>
      </c>
      <c r="CA16" s="77">
        <v>0.3</v>
      </c>
      <c r="CB16" s="77">
        <v>2.1</v>
      </c>
      <c r="CC16" s="77" t="s">
        <v>308</v>
      </c>
      <c r="CD16" s="77">
        <v>5.99</v>
      </c>
      <c r="CE16" s="77" t="s">
        <v>308</v>
      </c>
      <c r="CF16" s="77">
        <v>1.1000000000000001</v>
      </c>
      <c r="CG16" s="77" t="s">
        <v>308</v>
      </c>
      <c r="CH16" s="77">
        <v>1.1000000000000001</v>
      </c>
    </row>
    <row r="17" spans="1:86" s="3" customFormat="1" x14ac:dyDescent="0.25">
      <c r="A17" s="70" t="s">
        <v>208</v>
      </c>
      <c r="B17" s="71">
        <v>509696.81507000001</v>
      </c>
      <c r="C17" s="80">
        <v>5514980.5454700002</v>
      </c>
      <c r="D17" s="82"/>
      <c r="E17" s="73" t="s">
        <v>272</v>
      </c>
      <c r="F17" s="74"/>
      <c r="G17" s="74"/>
      <c r="H17" s="75" t="s">
        <v>314</v>
      </c>
      <c r="I17" s="76" t="s">
        <v>248</v>
      </c>
      <c r="J17" s="77">
        <v>8.91</v>
      </c>
      <c r="K17" s="77" t="s">
        <v>308</v>
      </c>
      <c r="L17" s="77">
        <v>2.97</v>
      </c>
      <c r="M17" s="77">
        <v>0.02</v>
      </c>
      <c r="N17" s="77">
        <v>34.4</v>
      </c>
      <c r="O17" s="77">
        <v>0.39</v>
      </c>
      <c r="P17" s="77">
        <v>2.14</v>
      </c>
      <c r="Q17" s="77">
        <v>0.11</v>
      </c>
      <c r="R17" s="77">
        <v>3.89</v>
      </c>
      <c r="S17" s="77">
        <v>0.14000000000000001</v>
      </c>
      <c r="T17" s="77">
        <v>38.4</v>
      </c>
      <c r="U17" s="77">
        <v>1.39</v>
      </c>
      <c r="V17" s="77">
        <v>0.01</v>
      </c>
      <c r="W17" s="77">
        <v>0.02</v>
      </c>
      <c r="X17" s="77">
        <v>6.32</v>
      </c>
      <c r="Y17" s="77">
        <v>99.1</v>
      </c>
      <c r="Z17" s="77">
        <v>0.05</v>
      </c>
      <c r="AA17" s="77">
        <v>0.02</v>
      </c>
      <c r="AB17" s="77">
        <v>4.58</v>
      </c>
      <c r="AC17" s="77">
        <v>2.0299999999999998</v>
      </c>
      <c r="AD17" s="77">
        <v>6.0000000000000001E-3</v>
      </c>
      <c r="AE17" s="77">
        <v>22.8</v>
      </c>
      <c r="AF17" s="77">
        <v>0.34</v>
      </c>
      <c r="AG17" s="77">
        <v>1.27</v>
      </c>
      <c r="AH17" s="77">
        <v>0.05</v>
      </c>
      <c r="AI17" s="77">
        <v>7.01</v>
      </c>
      <c r="AJ17" s="77">
        <v>16.899999999999999</v>
      </c>
      <c r="AK17" s="77">
        <v>0.79</v>
      </c>
      <c r="AL17" s="77">
        <v>204</v>
      </c>
      <c r="AM17" s="77">
        <v>63.8</v>
      </c>
      <c r="AN17" s="77">
        <v>13</v>
      </c>
      <c r="AO17" s="77">
        <v>13000</v>
      </c>
      <c r="AP17" s="77" t="s">
        <v>308</v>
      </c>
      <c r="AQ17" s="77">
        <v>726</v>
      </c>
      <c r="AR17" s="77">
        <v>50</v>
      </c>
      <c r="AS17" s="77">
        <v>8</v>
      </c>
      <c r="AT17" s="77">
        <v>89.7</v>
      </c>
      <c r="AU17" s="77">
        <v>106</v>
      </c>
      <c r="AV17" s="77">
        <v>56</v>
      </c>
      <c r="AW17" s="77">
        <v>2.5299999999999998</v>
      </c>
      <c r="AX17" s="77">
        <v>8</v>
      </c>
      <c r="AY17" s="77">
        <v>47</v>
      </c>
      <c r="AZ17" s="77">
        <v>2.2000000000000002</v>
      </c>
      <c r="BA17" s="77" t="s">
        <v>308</v>
      </c>
      <c r="BB17" s="77">
        <v>23.8</v>
      </c>
      <c r="BC17" s="77">
        <v>172</v>
      </c>
      <c r="BD17" s="77">
        <v>1.6</v>
      </c>
      <c r="BE17" s="77">
        <v>3.42</v>
      </c>
      <c r="BF17" s="77">
        <v>1.98</v>
      </c>
      <c r="BG17" s="77">
        <v>1.47</v>
      </c>
      <c r="BH17" s="77">
        <v>18.100000000000001</v>
      </c>
      <c r="BI17" s="77">
        <v>3.76</v>
      </c>
      <c r="BJ17" s="77">
        <v>1</v>
      </c>
      <c r="BK17" s="77">
        <v>3</v>
      </c>
      <c r="BL17" s="77">
        <v>0.67</v>
      </c>
      <c r="BM17" s="77">
        <v>1.8</v>
      </c>
      <c r="BN17" s="77">
        <v>11.8</v>
      </c>
      <c r="BO17" s="77">
        <v>0.27</v>
      </c>
      <c r="BP17" s="77">
        <v>75</v>
      </c>
      <c r="BQ17" s="77">
        <v>6</v>
      </c>
      <c r="BR17" s="77">
        <v>14</v>
      </c>
      <c r="BS17" s="77">
        <v>15</v>
      </c>
      <c r="BT17" s="77">
        <v>2.93</v>
      </c>
      <c r="BU17" s="77">
        <v>11.5</v>
      </c>
      <c r="BV17" s="77">
        <v>0.3</v>
      </c>
      <c r="BW17" s="77">
        <v>3.6</v>
      </c>
      <c r="BX17" s="77">
        <v>7</v>
      </c>
      <c r="BY17" s="77" t="s">
        <v>308</v>
      </c>
      <c r="BZ17" s="77">
        <v>0.57999999999999996</v>
      </c>
      <c r="CA17" s="77">
        <v>0.8</v>
      </c>
      <c r="CB17" s="77" t="s">
        <v>308</v>
      </c>
      <c r="CC17" s="77">
        <v>0.27</v>
      </c>
      <c r="CD17" s="77">
        <v>7</v>
      </c>
      <c r="CE17" s="77">
        <v>15</v>
      </c>
      <c r="CF17" s="77">
        <v>17.600000000000001</v>
      </c>
      <c r="CG17" s="77">
        <v>1.8</v>
      </c>
      <c r="CH17" s="77">
        <v>101</v>
      </c>
    </row>
    <row r="18" spans="1:86" s="14" customFormat="1" ht="11.25" x14ac:dyDescent="0.2">
      <c r="A18" s="15" t="s">
        <v>209</v>
      </c>
      <c r="B18" s="17">
        <v>509696.81507000001</v>
      </c>
      <c r="C18" s="83">
        <v>5514980.5454700002</v>
      </c>
      <c r="D18" s="78"/>
      <c r="E18" s="18" t="s">
        <v>272</v>
      </c>
      <c r="F18" s="84"/>
      <c r="G18" s="84"/>
      <c r="H18" s="75" t="s">
        <v>314</v>
      </c>
      <c r="I18" s="76" t="s">
        <v>248</v>
      </c>
      <c r="J18" s="20">
        <v>12.5</v>
      </c>
      <c r="K18" s="20" t="s">
        <v>308</v>
      </c>
      <c r="L18" s="20">
        <v>4.6900000000000004</v>
      </c>
      <c r="M18" s="20" t="s">
        <v>308</v>
      </c>
      <c r="N18" s="20">
        <v>20.100000000000001</v>
      </c>
      <c r="O18" s="20">
        <v>0.65</v>
      </c>
      <c r="P18" s="20">
        <v>3.14</v>
      </c>
      <c r="Q18" s="20">
        <v>0.14000000000000001</v>
      </c>
      <c r="R18" s="20">
        <v>5.33</v>
      </c>
      <c r="S18" s="20">
        <v>0.2</v>
      </c>
      <c r="T18" s="20">
        <v>49.9</v>
      </c>
      <c r="U18" s="20">
        <v>1.64</v>
      </c>
      <c r="V18" s="20" t="s">
        <v>308</v>
      </c>
      <c r="W18" s="20">
        <v>0.03</v>
      </c>
      <c r="X18" s="20">
        <v>1.23</v>
      </c>
      <c r="Y18" s="20">
        <v>99.6</v>
      </c>
      <c r="Z18" s="20">
        <v>0.05</v>
      </c>
      <c r="AA18" s="20" t="s">
        <v>308</v>
      </c>
      <c r="AB18" s="20">
        <v>6.37</v>
      </c>
      <c r="AC18" s="20">
        <v>3.24</v>
      </c>
      <c r="AD18" s="20" t="s">
        <v>308</v>
      </c>
      <c r="AE18" s="20">
        <v>13.6</v>
      </c>
      <c r="AF18" s="20">
        <v>0.56000000000000005</v>
      </c>
      <c r="AG18" s="20">
        <v>1.91</v>
      </c>
      <c r="AH18" s="20">
        <v>0.08</v>
      </c>
      <c r="AI18" s="20">
        <v>0.56000000000000005</v>
      </c>
      <c r="AJ18" s="20">
        <v>22.4</v>
      </c>
      <c r="AK18" s="20">
        <v>0.91</v>
      </c>
      <c r="AL18" s="20">
        <v>57</v>
      </c>
      <c r="AM18" s="20">
        <v>107</v>
      </c>
      <c r="AN18" s="20">
        <v>15</v>
      </c>
      <c r="AO18" s="20">
        <v>3930</v>
      </c>
      <c r="AP18" s="20" t="s">
        <v>308</v>
      </c>
      <c r="AQ18" s="20">
        <v>953</v>
      </c>
      <c r="AR18" s="20">
        <v>5</v>
      </c>
      <c r="AS18" s="20">
        <v>11</v>
      </c>
      <c r="AT18" s="20">
        <v>193</v>
      </c>
      <c r="AU18" s="20">
        <v>133</v>
      </c>
      <c r="AV18" s="20">
        <v>70</v>
      </c>
      <c r="AW18" s="20">
        <v>0.19400000000000001</v>
      </c>
      <c r="AX18" s="20">
        <v>2</v>
      </c>
      <c r="AY18" s="20">
        <v>15</v>
      </c>
      <c r="AZ18" s="20">
        <v>0.3</v>
      </c>
      <c r="BA18" s="20" t="s">
        <v>308</v>
      </c>
      <c r="BB18" s="20">
        <v>20</v>
      </c>
      <c r="BC18" s="20">
        <v>36.799999999999997</v>
      </c>
      <c r="BD18" s="20">
        <v>0.7</v>
      </c>
      <c r="BE18" s="20">
        <v>4.3</v>
      </c>
      <c r="BF18" s="20">
        <v>2.34</v>
      </c>
      <c r="BG18" s="20">
        <v>1.49</v>
      </c>
      <c r="BH18" s="20">
        <v>20.7</v>
      </c>
      <c r="BI18" s="20">
        <v>4.66</v>
      </c>
      <c r="BJ18" s="20">
        <v>2</v>
      </c>
      <c r="BK18" s="20">
        <v>3</v>
      </c>
      <c r="BL18" s="20">
        <v>0.8</v>
      </c>
      <c r="BM18" s="20">
        <v>0.4</v>
      </c>
      <c r="BN18" s="20">
        <v>7.8</v>
      </c>
      <c r="BO18" s="20">
        <v>0.31</v>
      </c>
      <c r="BP18" s="20">
        <v>29</v>
      </c>
      <c r="BQ18" s="20">
        <v>7</v>
      </c>
      <c r="BR18" s="20">
        <v>14.9</v>
      </c>
      <c r="BS18" s="20">
        <v>13</v>
      </c>
      <c r="BT18" s="20">
        <v>2.74</v>
      </c>
      <c r="BU18" s="20">
        <v>13.2</v>
      </c>
      <c r="BV18" s="20" t="s">
        <v>308</v>
      </c>
      <c r="BW18" s="20">
        <v>4.2</v>
      </c>
      <c r="BX18" s="20">
        <v>4</v>
      </c>
      <c r="BY18" s="20" t="s">
        <v>308</v>
      </c>
      <c r="BZ18" s="20">
        <v>0.69</v>
      </c>
      <c r="CA18" s="20">
        <v>0.9</v>
      </c>
      <c r="CB18" s="20">
        <v>2.1</v>
      </c>
      <c r="CC18" s="20">
        <v>0.3</v>
      </c>
      <c r="CD18" s="20">
        <v>2.1800000000000002</v>
      </c>
      <c r="CE18" s="20">
        <v>10</v>
      </c>
      <c r="CF18" s="20">
        <v>23.4</v>
      </c>
      <c r="CG18" s="20">
        <v>2</v>
      </c>
      <c r="CH18" s="20">
        <v>123</v>
      </c>
    </row>
    <row r="19" spans="1:86" s="3" customFormat="1" x14ac:dyDescent="0.25">
      <c r="A19" s="70" t="s">
        <v>171</v>
      </c>
      <c r="B19" s="71">
        <v>509706.2</v>
      </c>
      <c r="C19" s="71">
        <v>5514810</v>
      </c>
      <c r="D19" s="81"/>
      <c r="E19" s="73" t="s">
        <v>293</v>
      </c>
      <c r="F19" s="74"/>
      <c r="G19" s="74"/>
      <c r="H19" s="75" t="s">
        <v>314</v>
      </c>
      <c r="I19" s="76" t="s">
        <v>246</v>
      </c>
      <c r="J19" s="77">
        <v>0.06</v>
      </c>
      <c r="K19" s="77" t="s">
        <v>308</v>
      </c>
      <c r="L19" s="77">
        <v>7.0000000000000007E-2</v>
      </c>
      <c r="M19" s="77">
        <v>0.04</v>
      </c>
      <c r="N19" s="77">
        <v>6.36</v>
      </c>
      <c r="O19" s="77" t="s">
        <v>308</v>
      </c>
      <c r="P19" s="77">
        <v>0.03</v>
      </c>
      <c r="Q19" s="77" t="s">
        <v>308</v>
      </c>
      <c r="R19" s="77">
        <v>0.09</v>
      </c>
      <c r="S19" s="77">
        <v>0.01</v>
      </c>
      <c r="T19" s="77">
        <v>86</v>
      </c>
      <c r="U19" s="77">
        <v>0.02</v>
      </c>
      <c r="V19" s="77" t="s">
        <v>308</v>
      </c>
      <c r="W19" s="77" t="s">
        <v>308</v>
      </c>
      <c r="X19" s="77">
        <v>2.95</v>
      </c>
      <c r="Y19" s="77">
        <v>95.6</v>
      </c>
      <c r="Z19" s="77">
        <v>0.04</v>
      </c>
      <c r="AA19" s="77">
        <v>0.01</v>
      </c>
      <c r="AB19" s="77">
        <v>0.03</v>
      </c>
      <c r="AC19" s="77">
        <v>0.06</v>
      </c>
      <c r="AD19" s="77">
        <v>3.2000000000000001E-2</v>
      </c>
      <c r="AE19" s="77">
        <v>4.55</v>
      </c>
      <c r="AF19" s="77" t="s">
        <v>308</v>
      </c>
      <c r="AG19" s="77">
        <v>5.0000000000000001E-3</v>
      </c>
      <c r="AH19" s="77" t="s">
        <v>308</v>
      </c>
      <c r="AI19" s="77">
        <v>4.17</v>
      </c>
      <c r="AJ19" s="77">
        <v>40.200000000000003</v>
      </c>
      <c r="AK19" s="77">
        <v>5.0000000000000001E-3</v>
      </c>
      <c r="AL19" s="77">
        <v>24</v>
      </c>
      <c r="AM19" s="77">
        <v>5.4</v>
      </c>
      <c r="AN19" s="77" t="s">
        <v>308</v>
      </c>
      <c r="AO19" s="77">
        <v>14100</v>
      </c>
      <c r="AP19" s="77" t="s">
        <v>308</v>
      </c>
      <c r="AQ19" s="77">
        <v>17</v>
      </c>
      <c r="AR19" s="77">
        <v>18</v>
      </c>
      <c r="AS19" s="77" t="s">
        <v>308</v>
      </c>
      <c r="AT19" s="77">
        <v>9.6999999999999993</v>
      </c>
      <c r="AU19" s="77">
        <v>6</v>
      </c>
      <c r="AV19" s="77">
        <v>10</v>
      </c>
      <c r="AW19" s="77">
        <v>0.129</v>
      </c>
      <c r="AX19" s="77">
        <v>6</v>
      </c>
      <c r="AY19" s="77" t="s">
        <v>308</v>
      </c>
      <c r="AZ19" s="77">
        <v>2.8</v>
      </c>
      <c r="BA19" s="77" t="s">
        <v>308</v>
      </c>
      <c r="BB19" s="77">
        <v>1.8</v>
      </c>
      <c r="BC19" s="77">
        <v>48.5</v>
      </c>
      <c r="BD19" s="77" t="s">
        <v>308</v>
      </c>
      <c r="BE19" s="77">
        <v>0.09</v>
      </c>
      <c r="BF19" s="77">
        <v>0.05</v>
      </c>
      <c r="BG19" s="77" t="s">
        <v>308</v>
      </c>
      <c r="BH19" s="77">
        <v>0.3</v>
      </c>
      <c r="BI19" s="77">
        <v>0.11</v>
      </c>
      <c r="BJ19" s="77" t="s">
        <v>308</v>
      </c>
      <c r="BK19" s="77" t="s">
        <v>308</v>
      </c>
      <c r="BL19" s="77" t="s">
        <v>308</v>
      </c>
      <c r="BM19" s="77">
        <v>0.2</v>
      </c>
      <c r="BN19" s="77">
        <v>1.3</v>
      </c>
      <c r="BO19" s="77" t="s">
        <v>308</v>
      </c>
      <c r="BP19" s="77">
        <v>92</v>
      </c>
      <c r="BQ19" s="77" t="s">
        <v>308</v>
      </c>
      <c r="BR19" s="77">
        <v>0.6</v>
      </c>
      <c r="BS19" s="77">
        <v>10</v>
      </c>
      <c r="BT19" s="77">
        <v>0.16</v>
      </c>
      <c r="BU19" s="77">
        <v>0.7</v>
      </c>
      <c r="BV19" s="77">
        <v>0.2</v>
      </c>
      <c r="BW19" s="77">
        <v>0.1</v>
      </c>
      <c r="BX19" s="77" t="s">
        <v>308</v>
      </c>
      <c r="BY19" s="77" t="s">
        <v>308</v>
      </c>
      <c r="BZ19" s="77" t="s">
        <v>308</v>
      </c>
      <c r="CA19" s="77" t="s">
        <v>308</v>
      </c>
      <c r="CB19" s="77">
        <v>0.7</v>
      </c>
      <c r="CC19" s="77" t="s">
        <v>308</v>
      </c>
      <c r="CD19" s="77">
        <v>0.61</v>
      </c>
      <c r="CE19" s="77" t="s">
        <v>308</v>
      </c>
      <c r="CF19" s="77">
        <v>0.25</v>
      </c>
      <c r="CG19" s="77" t="s">
        <v>308</v>
      </c>
      <c r="CH19" s="77">
        <v>1.2</v>
      </c>
    </row>
    <row r="20" spans="1:86" s="3" customFormat="1" x14ac:dyDescent="0.25">
      <c r="A20" s="70" t="s">
        <v>172</v>
      </c>
      <c r="B20" s="71">
        <v>509706.2</v>
      </c>
      <c r="C20" s="71">
        <v>5514810</v>
      </c>
      <c r="D20" s="81"/>
      <c r="E20" s="73" t="s">
        <v>293</v>
      </c>
      <c r="F20" s="74"/>
      <c r="G20" s="74"/>
      <c r="H20" s="75" t="s">
        <v>314</v>
      </c>
      <c r="I20" s="76" t="s">
        <v>246</v>
      </c>
      <c r="J20" s="77">
        <v>0.28000000000000003</v>
      </c>
      <c r="K20" s="77" t="s">
        <v>308</v>
      </c>
      <c r="L20" s="77">
        <v>7.0000000000000007E-2</v>
      </c>
      <c r="M20" s="77">
        <v>0.04</v>
      </c>
      <c r="N20" s="77">
        <v>20.7</v>
      </c>
      <c r="O20" s="77">
        <v>0.03</v>
      </c>
      <c r="P20" s="77">
        <v>0.19</v>
      </c>
      <c r="Q20" s="77">
        <v>0.03</v>
      </c>
      <c r="R20" s="77">
        <v>0.25</v>
      </c>
      <c r="S20" s="77">
        <v>0.05</v>
      </c>
      <c r="T20" s="77">
        <v>63.9</v>
      </c>
      <c r="U20" s="77">
        <v>0.05</v>
      </c>
      <c r="V20" s="77" t="s">
        <v>308</v>
      </c>
      <c r="W20" s="77" t="s">
        <v>308</v>
      </c>
      <c r="X20" s="77">
        <v>8.6</v>
      </c>
      <c r="Y20" s="77">
        <v>94.2</v>
      </c>
      <c r="Z20" s="77">
        <v>0.05</v>
      </c>
      <c r="AA20" s="77">
        <v>0.04</v>
      </c>
      <c r="AB20" s="77">
        <v>0.17</v>
      </c>
      <c r="AC20" s="77">
        <v>0.06</v>
      </c>
      <c r="AD20" s="77">
        <v>3.2000000000000001E-2</v>
      </c>
      <c r="AE20" s="77">
        <v>14.8</v>
      </c>
      <c r="AF20" s="77">
        <v>0.09</v>
      </c>
      <c r="AG20" s="77">
        <v>0.11</v>
      </c>
      <c r="AH20" s="77" t="s">
        <v>308</v>
      </c>
      <c r="AI20" s="77">
        <v>13.8</v>
      </c>
      <c r="AJ20" s="77">
        <v>28</v>
      </c>
      <c r="AK20" s="77">
        <v>0.02</v>
      </c>
      <c r="AL20" s="77">
        <v>58</v>
      </c>
      <c r="AM20" s="77">
        <v>17.7</v>
      </c>
      <c r="AN20" s="77" t="s">
        <v>308</v>
      </c>
      <c r="AO20" s="77">
        <v>62100</v>
      </c>
      <c r="AP20" s="77" t="s">
        <v>308</v>
      </c>
      <c r="AQ20" s="77">
        <v>73</v>
      </c>
      <c r="AR20" s="77">
        <v>138</v>
      </c>
      <c r="AS20" s="77" t="s">
        <v>308</v>
      </c>
      <c r="AT20" s="77">
        <v>18.600000000000001</v>
      </c>
      <c r="AU20" s="77">
        <v>29</v>
      </c>
      <c r="AV20" s="77">
        <v>17</v>
      </c>
      <c r="AW20" s="77">
        <v>0.27800000000000002</v>
      </c>
      <c r="AX20" s="77">
        <v>18</v>
      </c>
      <c r="AY20" s="77">
        <v>48</v>
      </c>
      <c r="AZ20" s="77">
        <v>2.2999999999999998</v>
      </c>
      <c r="BA20" s="77" t="s">
        <v>308</v>
      </c>
      <c r="BB20" s="77">
        <v>7.2</v>
      </c>
      <c r="BC20" s="77">
        <v>208</v>
      </c>
      <c r="BD20" s="77">
        <v>0.8</v>
      </c>
      <c r="BE20" s="77">
        <v>0.19</v>
      </c>
      <c r="BF20" s="77">
        <v>0.1</v>
      </c>
      <c r="BG20" s="77">
        <v>0.13</v>
      </c>
      <c r="BH20" s="77">
        <v>1.39</v>
      </c>
      <c r="BI20" s="77">
        <v>0.3</v>
      </c>
      <c r="BJ20" s="77" t="s">
        <v>308</v>
      </c>
      <c r="BK20" s="77" t="s">
        <v>308</v>
      </c>
      <c r="BL20" s="77" t="s">
        <v>308</v>
      </c>
      <c r="BM20" s="77">
        <v>2.1</v>
      </c>
      <c r="BN20" s="77">
        <v>5.2</v>
      </c>
      <c r="BO20" s="77" t="s">
        <v>308</v>
      </c>
      <c r="BP20" s="77">
        <v>40</v>
      </c>
      <c r="BQ20" s="77" t="s">
        <v>308</v>
      </c>
      <c r="BR20" s="77">
        <v>2.1</v>
      </c>
      <c r="BS20" s="77">
        <v>19</v>
      </c>
      <c r="BT20" s="77">
        <v>0.56999999999999995</v>
      </c>
      <c r="BU20" s="77">
        <v>4.8</v>
      </c>
      <c r="BV20" s="77">
        <v>1.4</v>
      </c>
      <c r="BW20" s="77">
        <v>0.3</v>
      </c>
      <c r="BX20" s="77">
        <v>2</v>
      </c>
      <c r="BY20" s="77" t="s">
        <v>308</v>
      </c>
      <c r="BZ20" s="77" t="s">
        <v>308</v>
      </c>
      <c r="CA20" s="77" t="s">
        <v>308</v>
      </c>
      <c r="CB20" s="77">
        <v>0.6</v>
      </c>
      <c r="CC20" s="77" t="s">
        <v>308</v>
      </c>
      <c r="CD20" s="77">
        <v>0.57999999999999996</v>
      </c>
      <c r="CE20" s="77">
        <v>3</v>
      </c>
      <c r="CF20" s="77">
        <v>0.9</v>
      </c>
      <c r="CG20" s="77" t="s">
        <v>308</v>
      </c>
      <c r="CH20" s="77">
        <v>3.2</v>
      </c>
    </row>
    <row r="21" spans="1:86" s="14" customFormat="1" ht="11.25" x14ac:dyDescent="0.2">
      <c r="A21" s="15" t="s">
        <v>232</v>
      </c>
      <c r="B21" s="17">
        <v>510066</v>
      </c>
      <c r="C21" s="17">
        <v>5514774.4800000004</v>
      </c>
      <c r="D21" s="78">
        <v>373.30311280000001</v>
      </c>
      <c r="E21" s="18" t="s">
        <v>239</v>
      </c>
      <c r="F21" s="79">
        <v>27</v>
      </c>
      <c r="G21" s="79">
        <v>27.5</v>
      </c>
      <c r="H21" s="75" t="s">
        <v>314</v>
      </c>
      <c r="I21" s="76" t="s">
        <v>246</v>
      </c>
      <c r="J21" s="20">
        <v>11.5</v>
      </c>
      <c r="K21" s="20">
        <v>0.01</v>
      </c>
      <c r="L21" s="20">
        <v>4.38</v>
      </c>
      <c r="M21" s="20" t="s">
        <v>308</v>
      </c>
      <c r="N21" s="20">
        <v>21.3</v>
      </c>
      <c r="O21" s="20">
        <v>1.83</v>
      </c>
      <c r="P21" s="20">
        <v>3.06</v>
      </c>
      <c r="Q21" s="20">
        <v>0.28000000000000003</v>
      </c>
      <c r="R21" s="20">
        <v>3.24</v>
      </c>
      <c r="S21" s="20">
        <v>0.17</v>
      </c>
      <c r="T21" s="20">
        <v>46.6</v>
      </c>
      <c r="U21" s="20">
        <v>1.39</v>
      </c>
      <c r="V21" s="20" t="s">
        <v>308</v>
      </c>
      <c r="W21" s="20" t="s">
        <v>308</v>
      </c>
      <c r="X21" s="20">
        <v>4.83</v>
      </c>
      <c r="Y21" s="20">
        <v>98.6</v>
      </c>
      <c r="Z21" s="20">
        <v>0.8</v>
      </c>
      <c r="AA21" s="20" t="s">
        <v>308</v>
      </c>
      <c r="AB21" s="20">
        <v>5.88</v>
      </c>
      <c r="AC21" s="20">
        <v>3.12</v>
      </c>
      <c r="AD21" s="20" t="s">
        <v>308</v>
      </c>
      <c r="AE21" s="20">
        <v>14.2</v>
      </c>
      <c r="AF21" s="20">
        <v>1.49</v>
      </c>
      <c r="AG21" s="20">
        <v>1.78</v>
      </c>
      <c r="AH21" s="20">
        <v>7.0000000000000007E-2</v>
      </c>
      <c r="AI21" s="20">
        <v>0.4</v>
      </c>
      <c r="AJ21" s="20">
        <v>20.399999999999999</v>
      </c>
      <c r="AK21" s="20">
        <v>0.82</v>
      </c>
      <c r="AL21" s="20">
        <v>59</v>
      </c>
      <c r="AM21" s="20">
        <v>141</v>
      </c>
      <c r="AN21" s="20">
        <v>13</v>
      </c>
      <c r="AO21" s="20">
        <v>2150</v>
      </c>
      <c r="AP21" s="20" t="s">
        <v>308</v>
      </c>
      <c r="AQ21" s="20">
        <v>2050</v>
      </c>
      <c r="AR21" s="20" t="s">
        <v>308</v>
      </c>
      <c r="AS21" s="20">
        <v>8</v>
      </c>
      <c r="AT21" s="20">
        <v>105</v>
      </c>
      <c r="AU21" s="20">
        <v>52</v>
      </c>
      <c r="AV21" s="20">
        <v>186</v>
      </c>
      <c r="AW21" s="20">
        <v>0.219</v>
      </c>
      <c r="AX21" s="20">
        <v>2</v>
      </c>
      <c r="AY21" s="20">
        <v>21</v>
      </c>
      <c r="AZ21" s="20">
        <v>0.3</v>
      </c>
      <c r="BA21" s="20">
        <v>0.4</v>
      </c>
      <c r="BB21" s="20">
        <v>30.5</v>
      </c>
      <c r="BC21" s="20">
        <v>41.5</v>
      </c>
      <c r="BD21" s="20">
        <v>13.6</v>
      </c>
      <c r="BE21" s="20">
        <v>5.48</v>
      </c>
      <c r="BF21" s="20">
        <v>2.95</v>
      </c>
      <c r="BG21" s="20">
        <v>2.08</v>
      </c>
      <c r="BH21" s="20">
        <v>20.399999999999999</v>
      </c>
      <c r="BI21" s="20">
        <v>6.17</v>
      </c>
      <c r="BJ21" s="20">
        <v>2</v>
      </c>
      <c r="BK21" s="20">
        <v>4</v>
      </c>
      <c r="BL21" s="20">
        <v>0.97</v>
      </c>
      <c r="BM21" s="20" t="s">
        <v>308</v>
      </c>
      <c r="BN21" s="20">
        <v>13</v>
      </c>
      <c r="BO21" s="20">
        <v>0.36</v>
      </c>
      <c r="BP21" s="20">
        <v>62</v>
      </c>
      <c r="BQ21" s="20">
        <v>5</v>
      </c>
      <c r="BR21" s="20">
        <v>21.3</v>
      </c>
      <c r="BS21" s="20" t="s">
        <v>308</v>
      </c>
      <c r="BT21" s="20">
        <v>4.3</v>
      </c>
      <c r="BU21" s="20">
        <v>123</v>
      </c>
      <c r="BV21" s="20">
        <v>1.4</v>
      </c>
      <c r="BW21" s="20">
        <v>5.5</v>
      </c>
      <c r="BX21" s="20">
        <v>4</v>
      </c>
      <c r="BY21" s="20" t="s">
        <v>308</v>
      </c>
      <c r="BZ21" s="20">
        <v>0.89</v>
      </c>
      <c r="CA21" s="20">
        <v>1</v>
      </c>
      <c r="CB21" s="20" t="s">
        <v>308</v>
      </c>
      <c r="CC21" s="20">
        <v>0.39</v>
      </c>
      <c r="CD21" s="20">
        <v>3.44</v>
      </c>
      <c r="CE21" s="20">
        <v>34</v>
      </c>
      <c r="CF21" s="20">
        <v>26.4</v>
      </c>
      <c r="CG21" s="20">
        <v>2.7</v>
      </c>
      <c r="CH21" s="20">
        <v>137</v>
      </c>
    </row>
    <row r="22" spans="1:86" s="3" customFormat="1" x14ac:dyDescent="0.25">
      <c r="A22" s="70" t="s">
        <v>236</v>
      </c>
      <c r="B22" s="71">
        <v>510066</v>
      </c>
      <c r="C22" s="71">
        <v>5514774.2699999996</v>
      </c>
      <c r="D22" s="72">
        <v>372.84995889999999</v>
      </c>
      <c r="E22" s="73" t="s">
        <v>239</v>
      </c>
      <c r="F22" s="74">
        <v>27.7</v>
      </c>
      <c r="G22" s="74">
        <v>27.8</v>
      </c>
      <c r="H22" s="75" t="s">
        <v>314</v>
      </c>
      <c r="I22" s="76" t="s">
        <v>246</v>
      </c>
      <c r="J22" s="77">
        <v>7.39</v>
      </c>
      <c r="K22" s="77">
        <v>0.03</v>
      </c>
      <c r="L22" s="77">
        <v>7.72</v>
      </c>
      <c r="M22" s="77">
        <v>0.03</v>
      </c>
      <c r="N22" s="77">
        <v>16</v>
      </c>
      <c r="O22" s="77">
        <v>1.9</v>
      </c>
      <c r="P22" s="77">
        <v>1.39</v>
      </c>
      <c r="Q22" s="77">
        <v>0.17</v>
      </c>
      <c r="R22" s="77">
        <v>2.08</v>
      </c>
      <c r="S22" s="77">
        <v>0.12</v>
      </c>
      <c r="T22" s="77">
        <v>50.8</v>
      </c>
      <c r="U22" s="77">
        <v>0.95</v>
      </c>
      <c r="V22" s="77" t="s">
        <v>308</v>
      </c>
      <c r="W22" s="77">
        <v>0.01</v>
      </c>
      <c r="X22" s="77">
        <v>1.8</v>
      </c>
      <c r="Y22" s="77">
        <v>90.4</v>
      </c>
      <c r="Z22" s="77">
        <v>1.58</v>
      </c>
      <c r="AA22" s="77">
        <v>0.05</v>
      </c>
      <c r="AB22" s="77">
        <v>3.77</v>
      </c>
      <c r="AC22" s="77">
        <v>5.41</v>
      </c>
      <c r="AD22" s="77">
        <v>0.01</v>
      </c>
      <c r="AE22" s="77">
        <v>10.7</v>
      </c>
      <c r="AF22" s="77">
        <v>1.6</v>
      </c>
      <c r="AG22" s="77">
        <v>0.83</v>
      </c>
      <c r="AH22" s="77">
        <v>0.05</v>
      </c>
      <c r="AI22" s="77">
        <v>3.54</v>
      </c>
      <c r="AJ22" s="77">
        <v>22.5</v>
      </c>
      <c r="AK22" s="77">
        <v>0.55000000000000004</v>
      </c>
      <c r="AL22" s="77">
        <v>45</v>
      </c>
      <c r="AM22" s="77">
        <v>224</v>
      </c>
      <c r="AN22" s="77">
        <v>9</v>
      </c>
      <c r="AO22" s="77">
        <v>17700</v>
      </c>
      <c r="AP22" s="77" t="s">
        <v>308</v>
      </c>
      <c r="AQ22" s="77">
        <v>1230</v>
      </c>
      <c r="AR22" s="77">
        <v>49</v>
      </c>
      <c r="AS22" s="77">
        <v>5</v>
      </c>
      <c r="AT22" s="77">
        <v>75.400000000000006</v>
      </c>
      <c r="AU22" s="77">
        <v>53</v>
      </c>
      <c r="AV22" s="77">
        <v>649</v>
      </c>
      <c r="AW22" s="77">
        <v>0.48099999999999998</v>
      </c>
      <c r="AX22" s="77">
        <v>12</v>
      </c>
      <c r="AY22" s="77">
        <v>130</v>
      </c>
      <c r="AZ22" s="77">
        <v>1</v>
      </c>
      <c r="BA22" s="77">
        <v>4.0999999999999996</v>
      </c>
      <c r="BB22" s="77">
        <v>47.9</v>
      </c>
      <c r="BC22" s="77">
        <v>139</v>
      </c>
      <c r="BD22" s="77">
        <v>7.6</v>
      </c>
      <c r="BE22" s="77">
        <v>3.96</v>
      </c>
      <c r="BF22" s="77">
        <v>2.23</v>
      </c>
      <c r="BG22" s="77">
        <v>1.68</v>
      </c>
      <c r="BH22" s="77">
        <v>14.2</v>
      </c>
      <c r="BI22" s="77">
        <v>4.83</v>
      </c>
      <c r="BJ22" s="77">
        <v>1</v>
      </c>
      <c r="BK22" s="77">
        <v>3</v>
      </c>
      <c r="BL22" s="77">
        <v>0.72</v>
      </c>
      <c r="BM22" s="77">
        <v>0.9</v>
      </c>
      <c r="BN22" s="77">
        <v>31.3</v>
      </c>
      <c r="BO22" s="77">
        <v>0.28000000000000003</v>
      </c>
      <c r="BP22" s="77">
        <v>276</v>
      </c>
      <c r="BQ22" s="77">
        <v>3</v>
      </c>
      <c r="BR22" s="77">
        <v>20</v>
      </c>
      <c r="BS22" s="77">
        <v>10</v>
      </c>
      <c r="BT22" s="77">
        <v>4.97</v>
      </c>
      <c r="BU22" s="77">
        <v>84.3</v>
      </c>
      <c r="BV22" s="77">
        <v>1.7</v>
      </c>
      <c r="BW22" s="77">
        <v>4.3</v>
      </c>
      <c r="BX22" s="77">
        <v>4</v>
      </c>
      <c r="BY22" s="77" t="s">
        <v>308</v>
      </c>
      <c r="BZ22" s="77">
        <v>0.67</v>
      </c>
      <c r="CA22" s="77">
        <v>0.7</v>
      </c>
      <c r="CB22" s="77" t="s">
        <v>308</v>
      </c>
      <c r="CC22" s="77">
        <v>0.28999999999999998</v>
      </c>
      <c r="CD22" s="77">
        <v>39.4</v>
      </c>
      <c r="CE22" s="77">
        <v>43</v>
      </c>
      <c r="CF22" s="77">
        <v>19.2</v>
      </c>
      <c r="CG22" s="77">
        <v>2</v>
      </c>
      <c r="CH22" s="77">
        <v>91.9</v>
      </c>
    </row>
    <row r="23" spans="1:86" s="3" customFormat="1" x14ac:dyDescent="0.25">
      <c r="A23" s="70" t="s">
        <v>228</v>
      </c>
      <c r="B23" s="71">
        <v>509704.5</v>
      </c>
      <c r="C23" s="71">
        <v>5514712.8499999996</v>
      </c>
      <c r="D23" s="72">
        <v>365.64537519999999</v>
      </c>
      <c r="E23" s="73" t="s">
        <v>238</v>
      </c>
      <c r="F23" s="74">
        <v>29.8</v>
      </c>
      <c r="G23" s="74">
        <v>30.6</v>
      </c>
      <c r="H23" s="75" t="s">
        <v>314</v>
      </c>
      <c r="I23" s="76" t="s">
        <v>244</v>
      </c>
      <c r="J23" s="77">
        <v>12.2</v>
      </c>
      <c r="K23" s="77">
        <v>0.03</v>
      </c>
      <c r="L23" s="77">
        <v>5.12</v>
      </c>
      <c r="M23" s="77" t="s">
        <v>308</v>
      </c>
      <c r="N23" s="77">
        <v>14.3</v>
      </c>
      <c r="O23" s="77">
        <v>0.87</v>
      </c>
      <c r="P23" s="77">
        <v>2.1</v>
      </c>
      <c r="Q23" s="77">
        <v>0.14000000000000001</v>
      </c>
      <c r="R23" s="77">
        <v>5.24</v>
      </c>
      <c r="S23" s="77">
        <v>0.3</v>
      </c>
      <c r="T23" s="77">
        <v>48.3</v>
      </c>
      <c r="U23" s="77">
        <v>1.28</v>
      </c>
      <c r="V23" s="77" t="s">
        <v>308</v>
      </c>
      <c r="W23" s="77" t="s">
        <v>308</v>
      </c>
      <c r="X23" s="77">
        <v>2.95</v>
      </c>
      <c r="Y23" s="77">
        <v>92.8</v>
      </c>
      <c r="Z23" s="77">
        <v>0.89</v>
      </c>
      <c r="AA23" s="77">
        <v>0.02</v>
      </c>
      <c r="AB23" s="77">
        <v>6.27</v>
      </c>
      <c r="AC23" s="77">
        <v>3.67</v>
      </c>
      <c r="AD23" s="77" t="s">
        <v>308</v>
      </c>
      <c r="AE23" s="77">
        <v>9.67</v>
      </c>
      <c r="AF23" s="77">
        <v>0.73</v>
      </c>
      <c r="AG23" s="77">
        <v>1.23</v>
      </c>
      <c r="AH23" s="77">
        <v>0.12</v>
      </c>
      <c r="AI23" s="77">
        <v>2.48</v>
      </c>
      <c r="AJ23" s="77">
        <v>21.1</v>
      </c>
      <c r="AK23" s="77">
        <v>0.74</v>
      </c>
      <c r="AL23" s="77">
        <v>43</v>
      </c>
      <c r="AM23" s="77">
        <v>131</v>
      </c>
      <c r="AN23" s="77">
        <v>12</v>
      </c>
      <c r="AO23" s="77">
        <v>26700</v>
      </c>
      <c r="AP23" s="77" t="s">
        <v>308</v>
      </c>
      <c r="AQ23" s="77">
        <v>994</v>
      </c>
      <c r="AR23" s="77">
        <v>12</v>
      </c>
      <c r="AS23" s="77">
        <v>7</v>
      </c>
      <c r="AT23" s="77">
        <v>135</v>
      </c>
      <c r="AU23" s="77">
        <v>32</v>
      </c>
      <c r="AV23" s="77">
        <v>287</v>
      </c>
      <c r="AW23" s="77">
        <v>0.42799999999999999</v>
      </c>
      <c r="AX23" s="77">
        <v>7</v>
      </c>
      <c r="AY23" s="77">
        <v>97</v>
      </c>
      <c r="AZ23" s="77">
        <v>0.4</v>
      </c>
      <c r="BA23" s="77">
        <v>1.1000000000000001</v>
      </c>
      <c r="BB23" s="77">
        <v>136</v>
      </c>
      <c r="BC23" s="77">
        <v>85.2</v>
      </c>
      <c r="BD23" s="77">
        <v>5.2</v>
      </c>
      <c r="BE23" s="77">
        <v>9.0399999999999991</v>
      </c>
      <c r="BF23" s="77">
        <v>4.75</v>
      </c>
      <c r="BG23" s="77">
        <v>3.31</v>
      </c>
      <c r="BH23" s="77">
        <v>20.9</v>
      </c>
      <c r="BI23" s="77">
        <v>11.6</v>
      </c>
      <c r="BJ23" s="77">
        <v>1</v>
      </c>
      <c r="BK23" s="77">
        <v>5</v>
      </c>
      <c r="BL23" s="77">
        <v>1.61</v>
      </c>
      <c r="BM23" s="77">
        <v>0.9</v>
      </c>
      <c r="BN23" s="77">
        <v>89.3</v>
      </c>
      <c r="BO23" s="77">
        <v>0.55000000000000004</v>
      </c>
      <c r="BP23" s="77">
        <v>189</v>
      </c>
      <c r="BQ23" s="77">
        <v>8</v>
      </c>
      <c r="BR23" s="77">
        <v>56.1</v>
      </c>
      <c r="BS23" s="77">
        <v>11</v>
      </c>
      <c r="BT23" s="77">
        <v>14.4</v>
      </c>
      <c r="BU23" s="77">
        <v>39.299999999999997</v>
      </c>
      <c r="BV23" s="77">
        <v>0.5</v>
      </c>
      <c r="BW23" s="77">
        <v>11.4</v>
      </c>
      <c r="BX23" s="77">
        <v>7</v>
      </c>
      <c r="BY23" s="77" t="s">
        <v>308</v>
      </c>
      <c r="BZ23" s="77">
        <v>1.56</v>
      </c>
      <c r="CA23" s="77">
        <v>1.7</v>
      </c>
      <c r="CB23" s="77" t="s">
        <v>308</v>
      </c>
      <c r="CC23" s="77">
        <v>0.57999999999999996</v>
      </c>
      <c r="CD23" s="77">
        <v>24.2</v>
      </c>
      <c r="CE23" s="77">
        <v>82</v>
      </c>
      <c r="CF23" s="77">
        <v>45.1</v>
      </c>
      <c r="CG23" s="77">
        <v>4</v>
      </c>
      <c r="CH23" s="77">
        <v>187</v>
      </c>
    </row>
    <row r="24" spans="1:86" s="3" customFormat="1" ht="12.75" customHeight="1" x14ac:dyDescent="0.25">
      <c r="A24" s="70" t="s">
        <v>176</v>
      </c>
      <c r="B24" s="71">
        <v>509583.14616599999</v>
      </c>
      <c r="C24" s="80">
        <v>5514700.8341800002</v>
      </c>
      <c r="D24" s="82"/>
      <c r="E24" s="73" t="s">
        <v>274</v>
      </c>
      <c r="F24" s="74"/>
      <c r="G24" s="74"/>
      <c r="H24" s="75" t="s">
        <v>314</v>
      </c>
      <c r="I24" s="76" t="s">
        <v>290</v>
      </c>
      <c r="J24" s="77">
        <v>10.4</v>
      </c>
      <c r="K24" s="77" t="s">
        <v>308</v>
      </c>
      <c r="L24" s="77">
        <v>5.22</v>
      </c>
      <c r="M24" s="77" t="s">
        <v>308</v>
      </c>
      <c r="N24" s="77">
        <v>16.3</v>
      </c>
      <c r="O24" s="77">
        <v>1.1599999999999999</v>
      </c>
      <c r="P24" s="77">
        <v>3.9</v>
      </c>
      <c r="Q24" s="77">
        <v>0.13</v>
      </c>
      <c r="R24" s="77">
        <v>3.73</v>
      </c>
      <c r="S24" s="77">
        <v>0.1</v>
      </c>
      <c r="T24" s="77">
        <v>53.8</v>
      </c>
      <c r="U24" s="77">
        <v>1.42</v>
      </c>
      <c r="V24" s="77" t="s">
        <v>308</v>
      </c>
      <c r="W24" s="77">
        <v>0.05</v>
      </c>
      <c r="X24" s="77">
        <v>2.85</v>
      </c>
      <c r="Y24" s="77">
        <v>99.1</v>
      </c>
      <c r="Z24" s="77">
        <v>0.04</v>
      </c>
      <c r="AA24" s="77" t="s">
        <v>308</v>
      </c>
      <c r="AB24" s="77">
        <v>5.28</v>
      </c>
      <c r="AC24" s="77">
        <v>3.48</v>
      </c>
      <c r="AD24" s="77">
        <v>0.01</v>
      </c>
      <c r="AE24" s="77">
        <v>10.8</v>
      </c>
      <c r="AF24" s="77">
        <v>0.95</v>
      </c>
      <c r="AG24" s="77">
        <v>2.34</v>
      </c>
      <c r="AH24" s="77">
        <v>0.03</v>
      </c>
      <c r="AI24" s="77">
        <v>2.91</v>
      </c>
      <c r="AJ24" s="77">
        <v>23.7</v>
      </c>
      <c r="AK24" s="77">
        <v>0.82</v>
      </c>
      <c r="AL24" s="77">
        <v>72</v>
      </c>
      <c r="AM24" s="77">
        <v>130</v>
      </c>
      <c r="AN24" s="77">
        <v>13</v>
      </c>
      <c r="AO24" s="77">
        <v>7260</v>
      </c>
      <c r="AP24" s="77" t="s">
        <v>308</v>
      </c>
      <c r="AQ24" s="77">
        <v>849</v>
      </c>
      <c r="AR24" s="77">
        <v>31</v>
      </c>
      <c r="AS24" s="77">
        <v>14</v>
      </c>
      <c r="AT24" s="77">
        <v>121</v>
      </c>
      <c r="AU24" s="77">
        <v>274</v>
      </c>
      <c r="AV24" s="77">
        <v>49</v>
      </c>
      <c r="AW24" s="77">
        <v>0.2</v>
      </c>
      <c r="AX24" s="77">
        <v>3</v>
      </c>
      <c r="AY24" s="77" t="s">
        <v>308</v>
      </c>
      <c r="AZ24" s="77">
        <v>0.4</v>
      </c>
      <c r="BA24" s="77" t="s">
        <v>308</v>
      </c>
      <c r="BB24" s="77">
        <v>12.2</v>
      </c>
      <c r="BC24" s="77">
        <v>110</v>
      </c>
      <c r="BD24" s="77">
        <v>0.4</v>
      </c>
      <c r="BE24" s="77">
        <v>3.27</v>
      </c>
      <c r="BF24" s="77">
        <v>1.71</v>
      </c>
      <c r="BG24" s="77">
        <v>1.51</v>
      </c>
      <c r="BH24" s="77">
        <v>12.8</v>
      </c>
      <c r="BI24" s="77">
        <v>3.57</v>
      </c>
      <c r="BJ24" s="77">
        <v>2</v>
      </c>
      <c r="BK24" s="77">
        <v>2</v>
      </c>
      <c r="BL24" s="77">
        <v>0.61</v>
      </c>
      <c r="BM24" s="77">
        <v>0.1</v>
      </c>
      <c r="BN24" s="77">
        <v>3.8</v>
      </c>
      <c r="BO24" s="77">
        <v>0.22</v>
      </c>
      <c r="BP24" s="77">
        <v>33</v>
      </c>
      <c r="BQ24" s="77">
        <v>3</v>
      </c>
      <c r="BR24" s="77">
        <v>10.199999999999999</v>
      </c>
      <c r="BS24" s="77" t="s">
        <v>308</v>
      </c>
      <c r="BT24" s="77">
        <v>1.83</v>
      </c>
      <c r="BU24" s="77">
        <v>16.7</v>
      </c>
      <c r="BV24" s="77">
        <v>0.5</v>
      </c>
      <c r="BW24" s="77">
        <v>3</v>
      </c>
      <c r="BX24" s="77">
        <v>1</v>
      </c>
      <c r="BY24" s="77" t="s">
        <v>308</v>
      </c>
      <c r="BZ24" s="77">
        <v>0.53</v>
      </c>
      <c r="CA24" s="77">
        <v>0.4</v>
      </c>
      <c r="CB24" s="77" t="s">
        <v>308</v>
      </c>
      <c r="CC24" s="77">
        <v>0.24</v>
      </c>
      <c r="CD24" s="77">
        <v>0.27</v>
      </c>
      <c r="CE24" s="77">
        <v>50</v>
      </c>
      <c r="CF24" s="77">
        <v>16.8</v>
      </c>
      <c r="CG24" s="77">
        <v>1.5</v>
      </c>
      <c r="CH24" s="77">
        <v>63.4</v>
      </c>
    </row>
    <row r="25" spans="1:86" s="3" customFormat="1" x14ac:dyDescent="0.25">
      <c r="A25" s="70" t="s">
        <v>229</v>
      </c>
      <c r="B25" s="71">
        <v>509704.5</v>
      </c>
      <c r="C25" s="71">
        <v>5514667.2000000002</v>
      </c>
      <c r="D25" s="72">
        <v>320.00163250000003</v>
      </c>
      <c r="E25" s="73" t="s">
        <v>238</v>
      </c>
      <c r="F25" s="74">
        <v>94.5</v>
      </c>
      <c r="G25" s="74">
        <v>95</v>
      </c>
      <c r="H25" s="75" t="s">
        <v>314</v>
      </c>
      <c r="I25" s="76" t="s">
        <v>245</v>
      </c>
      <c r="J25" s="77">
        <v>12.8</v>
      </c>
      <c r="K25" s="77" t="s">
        <v>308</v>
      </c>
      <c r="L25" s="77">
        <v>6.37</v>
      </c>
      <c r="M25" s="77" t="s">
        <v>308</v>
      </c>
      <c r="N25" s="77">
        <v>14.9</v>
      </c>
      <c r="O25" s="77">
        <v>0.72</v>
      </c>
      <c r="P25" s="77">
        <v>3.39</v>
      </c>
      <c r="Q25" s="77">
        <v>0.16</v>
      </c>
      <c r="R25" s="77">
        <v>5.29</v>
      </c>
      <c r="S25" s="77">
        <v>0.13</v>
      </c>
      <c r="T25" s="77">
        <v>50.2</v>
      </c>
      <c r="U25" s="77">
        <v>1.73</v>
      </c>
      <c r="V25" s="77" t="s">
        <v>308</v>
      </c>
      <c r="W25" s="77">
        <v>0.03</v>
      </c>
      <c r="X25" s="77">
        <v>1.75</v>
      </c>
      <c r="Y25" s="77">
        <v>97.5</v>
      </c>
      <c r="Z25" s="77">
        <v>0.53</v>
      </c>
      <c r="AA25" s="77" t="s">
        <v>308</v>
      </c>
      <c r="AB25" s="77">
        <v>6.53</v>
      </c>
      <c r="AC25" s="77">
        <v>4.5999999999999996</v>
      </c>
      <c r="AD25" s="77" t="s">
        <v>308</v>
      </c>
      <c r="AE25" s="77">
        <v>10.3</v>
      </c>
      <c r="AF25" s="77">
        <v>0.6</v>
      </c>
      <c r="AG25" s="77">
        <v>1.98</v>
      </c>
      <c r="AH25" s="77">
        <v>0.06</v>
      </c>
      <c r="AI25" s="77">
        <v>0.97</v>
      </c>
      <c r="AJ25" s="77">
        <v>22.2</v>
      </c>
      <c r="AK25" s="77">
        <v>0.99</v>
      </c>
      <c r="AL25" s="77">
        <v>41</v>
      </c>
      <c r="AM25" s="77">
        <v>64</v>
      </c>
      <c r="AN25" s="77">
        <v>16</v>
      </c>
      <c r="AO25" s="77">
        <v>7040</v>
      </c>
      <c r="AP25" s="77" t="s">
        <v>308</v>
      </c>
      <c r="AQ25" s="77">
        <v>1170</v>
      </c>
      <c r="AR25" s="77" t="s">
        <v>308</v>
      </c>
      <c r="AS25" s="77">
        <v>10</v>
      </c>
      <c r="AT25" s="77">
        <v>152</v>
      </c>
      <c r="AU25" s="77">
        <v>168</v>
      </c>
      <c r="AV25" s="77">
        <v>102</v>
      </c>
      <c r="AW25" s="77">
        <v>0.215</v>
      </c>
      <c r="AX25" s="77">
        <v>3</v>
      </c>
      <c r="AY25" s="77">
        <v>18</v>
      </c>
      <c r="AZ25" s="77">
        <v>0.2</v>
      </c>
      <c r="BA25" s="77" t="s">
        <v>308</v>
      </c>
      <c r="BB25" s="77">
        <v>23.9</v>
      </c>
      <c r="BC25" s="77">
        <v>51.3</v>
      </c>
      <c r="BD25" s="77">
        <v>2.1</v>
      </c>
      <c r="BE25" s="77">
        <v>4.46</v>
      </c>
      <c r="BF25" s="77">
        <v>2.42</v>
      </c>
      <c r="BG25" s="77">
        <v>1.71</v>
      </c>
      <c r="BH25" s="77">
        <v>16.3</v>
      </c>
      <c r="BI25" s="77">
        <v>4.95</v>
      </c>
      <c r="BJ25" s="77">
        <v>2</v>
      </c>
      <c r="BK25" s="77">
        <v>3</v>
      </c>
      <c r="BL25" s="77">
        <v>0.77</v>
      </c>
      <c r="BM25" s="77">
        <v>0.4</v>
      </c>
      <c r="BN25" s="77">
        <v>10.199999999999999</v>
      </c>
      <c r="BO25" s="77">
        <v>0.3</v>
      </c>
      <c r="BP25" s="77">
        <v>3</v>
      </c>
      <c r="BQ25" s="77">
        <v>4</v>
      </c>
      <c r="BR25" s="77">
        <v>16.7</v>
      </c>
      <c r="BS25" s="77">
        <v>57</v>
      </c>
      <c r="BT25" s="77">
        <v>3.48</v>
      </c>
      <c r="BU25" s="77">
        <v>13.8</v>
      </c>
      <c r="BV25" s="77">
        <v>0.3</v>
      </c>
      <c r="BW25" s="77">
        <v>4.5999999999999996</v>
      </c>
      <c r="BX25" s="77">
        <v>3</v>
      </c>
      <c r="BY25" s="77" t="s">
        <v>308</v>
      </c>
      <c r="BZ25" s="77">
        <v>0.74</v>
      </c>
      <c r="CA25" s="77">
        <v>0.7</v>
      </c>
      <c r="CB25" s="77" t="s">
        <v>308</v>
      </c>
      <c r="CC25" s="77">
        <v>0.3</v>
      </c>
      <c r="CD25" s="77">
        <v>3.45</v>
      </c>
      <c r="CE25" s="77">
        <v>8</v>
      </c>
      <c r="CF25" s="77">
        <v>22.3</v>
      </c>
      <c r="CG25" s="77">
        <v>2.2000000000000002</v>
      </c>
      <c r="CH25" s="77">
        <v>102</v>
      </c>
    </row>
    <row r="26" spans="1:86" s="3" customFormat="1" x14ac:dyDescent="0.25">
      <c r="A26" s="70" t="s">
        <v>234</v>
      </c>
      <c r="B26" s="71">
        <v>510066</v>
      </c>
      <c r="C26" s="71">
        <v>5514658.1200000001</v>
      </c>
      <c r="D26" s="72">
        <v>123.7512636</v>
      </c>
      <c r="E26" s="73" t="s">
        <v>239</v>
      </c>
      <c r="F26" s="74">
        <v>302.3</v>
      </c>
      <c r="G26" s="74">
        <v>302.89999999999998</v>
      </c>
      <c r="H26" s="75" t="s">
        <v>314</v>
      </c>
      <c r="I26" s="76" t="s">
        <v>291</v>
      </c>
      <c r="J26" s="77">
        <v>11.1</v>
      </c>
      <c r="K26" s="77">
        <v>0.01</v>
      </c>
      <c r="L26" s="77">
        <v>3.22</v>
      </c>
      <c r="M26" s="77" t="s">
        <v>308</v>
      </c>
      <c r="N26" s="77">
        <v>10.7</v>
      </c>
      <c r="O26" s="77">
        <v>0.49</v>
      </c>
      <c r="P26" s="77">
        <v>1.51</v>
      </c>
      <c r="Q26" s="77">
        <v>0.15</v>
      </c>
      <c r="R26" s="77">
        <v>4.7699999999999996</v>
      </c>
      <c r="S26" s="77">
        <v>0.28000000000000003</v>
      </c>
      <c r="T26" s="77">
        <v>61.9</v>
      </c>
      <c r="U26" s="77">
        <v>0.72</v>
      </c>
      <c r="V26" s="77" t="s">
        <v>308</v>
      </c>
      <c r="W26" s="77" t="s">
        <v>308</v>
      </c>
      <c r="X26" s="77">
        <v>2</v>
      </c>
      <c r="Y26" s="77">
        <v>96.9</v>
      </c>
      <c r="Z26" s="77">
        <v>0.54</v>
      </c>
      <c r="AA26" s="77">
        <v>0.01</v>
      </c>
      <c r="AB26" s="77">
        <v>5.71</v>
      </c>
      <c r="AC26" s="77">
        <v>2.34</v>
      </c>
      <c r="AD26" s="77">
        <v>7.0000000000000001E-3</v>
      </c>
      <c r="AE26" s="77">
        <v>7.18</v>
      </c>
      <c r="AF26" s="77">
        <v>0.42</v>
      </c>
      <c r="AG26" s="77">
        <v>0.9</v>
      </c>
      <c r="AH26" s="77">
        <v>0.11</v>
      </c>
      <c r="AI26" s="77">
        <v>1.84</v>
      </c>
      <c r="AJ26" s="77">
        <v>27.1</v>
      </c>
      <c r="AK26" s="77">
        <v>0.42</v>
      </c>
      <c r="AL26" s="77">
        <v>35</v>
      </c>
      <c r="AM26" s="77">
        <v>110</v>
      </c>
      <c r="AN26" s="77">
        <v>7</v>
      </c>
      <c r="AO26" s="77">
        <v>7570</v>
      </c>
      <c r="AP26" s="77" t="s">
        <v>308</v>
      </c>
      <c r="AQ26" s="77">
        <v>1020</v>
      </c>
      <c r="AR26" s="77" t="s">
        <v>308</v>
      </c>
      <c r="AS26" s="77" t="s">
        <v>308</v>
      </c>
      <c r="AT26" s="77">
        <v>88.2</v>
      </c>
      <c r="AU26" s="77">
        <v>15</v>
      </c>
      <c r="AV26" s="77">
        <v>104</v>
      </c>
      <c r="AW26" s="77">
        <v>0.191</v>
      </c>
      <c r="AX26" s="77">
        <v>5</v>
      </c>
      <c r="AY26" s="77">
        <v>44</v>
      </c>
      <c r="AZ26" s="77">
        <v>0.4</v>
      </c>
      <c r="BA26" s="77" t="s">
        <v>308</v>
      </c>
      <c r="BB26" s="77">
        <v>43.2</v>
      </c>
      <c r="BC26" s="77">
        <v>50.7</v>
      </c>
      <c r="BD26" s="77">
        <v>2.1</v>
      </c>
      <c r="BE26" s="77">
        <v>8.85</v>
      </c>
      <c r="BF26" s="77">
        <v>4.87</v>
      </c>
      <c r="BG26" s="77">
        <v>1.72</v>
      </c>
      <c r="BH26" s="77">
        <v>16.399999999999999</v>
      </c>
      <c r="BI26" s="77">
        <v>9.26</v>
      </c>
      <c r="BJ26" s="77">
        <v>1</v>
      </c>
      <c r="BK26" s="77">
        <v>6</v>
      </c>
      <c r="BL26" s="77">
        <v>1.63</v>
      </c>
      <c r="BM26" s="77">
        <v>0.9</v>
      </c>
      <c r="BN26" s="77">
        <v>18.5</v>
      </c>
      <c r="BO26" s="77">
        <v>0.6</v>
      </c>
      <c r="BP26" s="77">
        <v>18</v>
      </c>
      <c r="BQ26" s="77">
        <v>12</v>
      </c>
      <c r="BR26" s="77">
        <v>29.5</v>
      </c>
      <c r="BS26" s="77">
        <v>10</v>
      </c>
      <c r="BT26" s="77">
        <v>6.17</v>
      </c>
      <c r="BU26" s="77">
        <v>10.6</v>
      </c>
      <c r="BV26" s="77">
        <v>0.2</v>
      </c>
      <c r="BW26" s="77">
        <v>8.3000000000000007</v>
      </c>
      <c r="BX26" s="77">
        <v>2</v>
      </c>
      <c r="BY26" s="77" t="s">
        <v>308</v>
      </c>
      <c r="BZ26" s="77">
        <v>1.4</v>
      </c>
      <c r="CA26" s="77">
        <v>2.2000000000000002</v>
      </c>
      <c r="CB26" s="77" t="s">
        <v>308</v>
      </c>
      <c r="CC26" s="77">
        <v>0.61</v>
      </c>
      <c r="CD26" s="77">
        <v>6.78</v>
      </c>
      <c r="CE26" s="77">
        <v>108</v>
      </c>
      <c r="CF26" s="77">
        <v>42.9</v>
      </c>
      <c r="CG26" s="77">
        <v>4.3</v>
      </c>
      <c r="CH26" s="77">
        <v>226</v>
      </c>
    </row>
    <row r="27" spans="1:86" s="14" customFormat="1" ht="11.25" x14ac:dyDescent="0.2">
      <c r="A27" s="65" t="s">
        <v>192</v>
      </c>
      <c r="B27" s="85">
        <v>509568</v>
      </c>
      <c r="C27" s="85">
        <v>5514988</v>
      </c>
      <c r="D27" s="86"/>
      <c r="E27" s="87" t="s">
        <v>280</v>
      </c>
      <c r="F27" s="86"/>
      <c r="G27" s="86"/>
      <c r="H27" s="88" t="s">
        <v>314</v>
      </c>
      <c r="I27" s="68" t="s">
        <v>302</v>
      </c>
      <c r="J27" s="89">
        <v>2.0299999999999998</v>
      </c>
      <c r="K27" s="89" t="s">
        <v>308</v>
      </c>
      <c r="L27" s="89">
        <v>0.66</v>
      </c>
      <c r="M27" s="89" t="s">
        <v>308</v>
      </c>
      <c r="N27" s="89">
        <v>57.7</v>
      </c>
      <c r="O27" s="89">
        <v>0.59</v>
      </c>
      <c r="P27" s="89">
        <v>1.1000000000000001</v>
      </c>
      <c r="Q27" s="89">
        <v>0.2</v>
      </c>
      <c r="R27" s="89">
        <v>0.42</v>
      </c>
      <c r="S27" s="89">
        <v>0.08</v>
      </c>
      <c r="T27" s="89">
        <v>17.8</v>
      </c>
      <c r="U27" s="89">
        <v>0.14000000000000001</v>
      </c>
      <c r="V27" s="89" t="s">
        <v>308</v>
      </c>
      <c r="W27" s="89">
        <v>0.02</v>
      </c>
      <c r="X27" s="89">
        <v>5.78</v>
      </c>
      <c r="Y27" s="89">
        <v>86.5</v>
      </c>
      <c r="Z27" s="89">
        <v>0.15</v>
      </c>
      <c r="AA27" s="89">
        <v>0.05</v>
      </c>
      <c r="AB27" s="89">
        <v>1.03</v>
      </c>
      <c r="AC27" s="89">
        <v>0.47</v>
      </c>
      <c r="AD27" s="89" t="s">
        <v>308</v>
      </c>
      <c r="AE27" s="89">
        <v>36.4</v>
      </c>
      <c r="AF27" s="89">
        <v>0.52</v>
      </c>
      <c r="AG27" s="89">
        <v>0.62</v>
      </c>
      <c r="AH27" s="89">
        <v>0.02</v>
      </c>
      <c r="AI27" s="89">
        <v>10.6</v>
      </c>
      <c r="AJ27" s="89">
        <v>8.02</v>
      </c>
      <c r="AK27" s="89">
        <v>0.06</v>
      </c>
      <c r="AL27" s="89">
        <v>137</v>
      </c>
      <c r="AM27" s="89">
        <v>77.900000000000006</v>
      </c>
      <c r="AN27" s="89" t="s">
        <v>308</v>
      </c>
      <c r="AO27" s="89">
        <v>115000</v>
      </c>
      <c r="AP27" s="89" t="s">
        <v>308</v>
      </c>
      <c r="AQ27" s="89">
        <v>1350</v>
      </c>
      <c r="AR27" s="89">
        <v>55</v>
      </c>
      <c r="AS27" s="89" t="s">
        <v>308</v>
      </c>
      <c r="AT27" s="89">
        <v>16.3</v>
      </c>
      <c r="AU27" s="89">
        <v>95</v>
      </c>
      <c r="AV27" s="89">
        <v>579</v>
      </c>
      <c r="AW27" s="89">
        <v>1.21</v>
      </c>
      <c r="AX27" s="89">
        <v>42</v>
      </c>
      <c r="AY27" s="89">
        <v>121</v>
      </c>
      <c r="AZ27" s="89">
        <v>1.2</v>
      </c>
      <c r="BA27" s="89">
        <v>4.7</v>
      </c>
      <c r="BB27" s="89">
        <v>21.3</v>
      </c>
      <c r="BC27" s="89">
        <v>69.900000000000006</v>
      </c>
      <c r="BD27" s="89">
        <v>5.3</v>
      </c>
      <c r="BE27" s="89">
        <v>0.61</v>
      </c>
      <c r="BF27" s="89">
        <v>0.34</v>
      </c>
      <c r="BG27" s="89">
        <v>0.27</v>
      </c>
      <c r="BH27" s="89">
        <v>13.5</v>
      </c>
      <c r="BI27" s="89">
        <v>0.66</v>
      </c>
      <c r="BJ27" s="89">
        <v>1</v>
      </c>
      <c r="BK27" s="89" t="s">
        <v>308</v>
      </c>
      <c r="BL27" s="89">
        <v>0.11</v>
      </c>
      <c r="BM27" s="89">
        <v>1.9</v>
      </c>
      <c r="BN27" s="89">
        <v>16.8</v>
      </c>
      <c r="BO27" s="89">
        <v>0.05</v>
      </c>
      <c r="BP27" s="89">
        <v>684</v>
      </c>
      <c r="BQ27" s="89" t="s">
        <v>308</v>
      </c>
      <c r="BR27" s="89">
        <v>5.2</v>
      </c>
      <c r="BS27" s="89">
        <v>113</v>
      </c>
      <c r="BT27" s="89">
        <v>1.62</v>
      </c>
      <c r="BU27" s="89">
        <v>29</v>
      </c>
      <c r="BV27" s="89">
        <v>0.2</v>
      </c>
      <c r="BW27" s="89">
        <v>0.7</v>
      </c>
      <c r="BX27" s="89">
        <v>8</v>
      </c>
      <c r="BY27" s="89" t="s">
        <v>308</v>
      </c>
      <c r="BZ27" s="89">
        <v>0.1</v>
      </c>
      <c r="CA27" s="89">
        <v>0.2</v>
      </c>
      <c r="CB27" s="89">
        <v>0.8</v>
      </c>
      <c r="CC27" s="89" t="s">
        <v>308</v>
      </c>
      <c r="CD27" s="89">
        <v>26.3</v>
      </c>
      <c r="CE27" s="89">
        <v>14</v>
      </c>
      <c r="CF27" s="89">
        <v>3.3</v>
      </c>
      <c r="CG27" s="89">
        <v>0.3</v>
      </c>
      <c r="CH27" s="89">
        <v>9</v>
      </c>
    </row>
    <row r="28" spans="1:86" s="3" customFormat="1" x14ac:dyDescent="0.25">
      <c r="A28" s="70" t="s">
        <v>193</v>
      </c>
      <c r="B28" s="71">
        <v>509568.09630799998</v>
      </c>
      <c r="C28" s="71">
        <v>5514987.8761900002</v>
      </c>
      <c r="D28" s="82"/>
      <c r="E28" s="73" t="s">
        <v>280</v>
      </c>
      <c r="F28" s="74"/>
      <c r="G28" s="74"/>
      <c r="H28" s="75" t="s">
        <v>314</v>
      </c>
      <c r="I28" s="76" t="s">
        <v>302</v>
      </c>
      <c r="J28" s="77">
        <v>10.8</v>
      </c>
      <c r="K28" s="77">
        <v>0.06</v>
      </c>
      <c r="L28" s="77">
        <v>6.22</v>
      </c>
      <c r="M28" s="77">
        <v>0.01</v>
      </c>
      <c r="N28" s="77">
        <v>21.3</v>
      </c>
      <c r="O28" s="77">
        <v>1.55</v>
      </c>
      <c r="P28" s="77">
        <v>2.93</v>
      </c>
      <c r="Q28" s="77">
        <v>0.27</v>
      </c>
      <c r="R28" s="77">
        <v>4.24</v>
      </c>
      <c r="S28" s="77">
        <v>0.15</v>
      </c>
      <c r="T28" s="77">
        <v>46.1</v>
      </c>
      <c r="U28" s="77">
        <v>1.3</v>
      </c>
      <c r="V28" s="77" t="s">
        <v>308</v>
      </c>
      <c r="W28" s="77">
        <v>0.03</v>
      </c>
      <c r="X28" s="77">
        <v>4.26</v>
      </c>
      <c r="Y28" s="77">
        <v>99.2</v>
      </c>
      <c r="Z28" s="77">
        <v>0.86</v>
      </c>
      <c r="AA28" s="77" t="s">
        <v>308</v>
      </c>
      <c r="AB28" s="77">
        <v>5.3</v>
      </c>
      <c r="AC28" s="77">
        <v>4.38</v>
      </c>
      <c r="AD28" s="77" t="s">
        <v>308</v>
      </c>
      <c r="AE28" s="77">
        <v>14</v>
      </c>
      <c r="AF28" s="77">
        <v>1.28</v>
      </c>
      <c r="AG28" s="77">
        <v>1.72</v>
      </c>
      <c r="AH28" s="77">
        <v>0.05</v>
      </c>
      <c r="AI28" s="77">
        <v>0.76</v>
      </c>
      <c r="AJ28" s="77">
        <v>19.899999999999999</v>
      </c>
      <c r="AK28" s="77">
        <v>0.71</v>
      </c>
      <c r="AL28" s="77">
        <v>58</v>
      </c>
      <c r="AM28" s="77">
        <v>242</v>
      </c>
      <c r="AN28" s="77">
        <v>11</v>
      </c>
      <c r="AO28" s="77">
        <v>10700</v>
      </c>
      <c r="AP28" s="77" t="s">
        <v>308</v>
      </c>
      <c r="AQ28" s="77">
        <v>1980</v>
      </c>
      <c r="AR28" s="77">
        <v>25</v>
      </c>
      <c r="AS28" s="77">
        <v>12</v>
      </c>
      <c r="AT28" s="77">
        <v>96.3</v>
      </c>
      <c r="AU28" s="77">
        <v>152</v>
      </c>
      <c r="AV28" s="77">
        <v>176</v>
      </c>
      <c r="AW28" s="77">
        <v>0.20200000000000001</v>
      </c>
      <c r="AX28" s="77">
        <v>5</v>
      </c>
      <c r="AY28" s="77" t="s">
        <v>308</v>
      </c>
      <c r="AZ28" s="77">
        <v>0.5</v>
      </c>
      <c r="BA28" s="77">
        <v>0.6</v>
      </c>
      <c r="BB28" s="77">
        <v>43.7</v>
      </c>
      <c r="BC28" s="77">
        <v>40.6</v>
      </c>
      <c r="BD28" s="77">
        <v>7.8</v>
      </c>
      <c r="BE28" s="77">
        <v>3.71</v>
      </c>
      <c r="BF28" s="77">
        <v>2.04</v>
      </c>
      <c r="BG28" s="77">
        <v>1.52</v>
      </c>
      <c r="BH28" s="77">
        <v>22.1</v>
      </c>
      <c r="BI28" s="77">
        <v>4.17</v>
      </c>
      <c r="BJ28" s="77">
        <v>1</v>
      </c>
      <c r="BK28" s="77">
        <v>3</v>
      </c>
      <c r="BL28" s="77">
        <v>0.72</v>
      </c>
      <c r="BM28" s="77">
        <v>0.3</v>
      </c>
      <c r="BN28" s="77">
        <v>30.2</v>
      </c>
      <c r="BO28" s="77">
        <v>0.3</v>
      </c>
      <c r="BP28" s="77">
        <v>36</v>
      </c>
      <c r="BQ28" s="77">
        <v>4</v>
      </c>
      <c r="BR28" s="77">
        <v>17.600000000000001</v>
      </c>
      <c r="BS28" s="77">
        <v>69</v>
      </c>
      <c r="BT28" s="77">
        <v>4.2</v>
      </c>
      <c r="BU28" s="77">
        <v>46.6</v>
      </c>
      <c r="BV28" s="77" t="s">
        <v>308</v>
      </c>
      <c r="BW28" s="77">
        <v>4</v>
      </c>
      <c r="BX28" s="77">
        <v>14</v>
      </c>
      <c r="BY28" s="77" t="s">
        <v>308</v>
      </c>
      <c r="BZ28" s="77">
        <v>0.63</v>
      </c>
      <c r="CA28" s="77">
        <v>0.6</v>
      </c>
      <c r="CB28" s="77">
        <v>2.1</v>
      </c>
      <c r="CC28" s="77">
        <v>0.27</v>
      </c>
      <c r="CD28" s="77">
        <v>4.28</v>
      </c>
      <c r="CE28" s="77">
        <v>16</v>
      </c>
      <c r="CF28" s="77">
        <v>20.2</v>
      </c>
      <c r="CG28" s="77">
        <v>1.9</v>
      </c>
      <c r="CH28" s="77">
        <v>89.1</v>
      </c>
    </row>
    <row r="29" spans="1:86" s="3" customFormat="1" x14ac:dyDescent="0.25">
      <c r="A29" s="70" t="s">
        <v>194</v>
      </c>
      <c r="B29" s="71">
        <v>509568.09630799998</v>
      </c>
      <c r="C29" s="71">
        <v>5514987.8761900002</v>
      </c>
      <c r="D29" s="82"/>
      <c r="E29" s="73" t="s">
        <v>280</v>
      </c>
      <c r="F29" s="74"/>
      <c r="G29" s="74"/>
      <c r="H29" s="75" t="s">
        <v>314</v>
      </c>
      <c r="I29" s="76" t="s">
        <v>302</v>
      </c>
      <c r="J29" s="77">
        <v>13.3</v>
      </c>
      <c r="K29" s="77">
        <v>0.02</v>
      </c>
      <c r="L29" s="77">
        <v>4.6100000000000003</v>
      </c>
      <c r="M29" s="77" t="s">
        <v>308</v>
      </c>
      <c r="N29" s="77">
        <v>19.3</v>
      </c>
      <c r="O29" s="77">
        <v>0.65</v>
      </c>
      <c r="P29" s="77">
        <v>3.49</v>
      </c>
      <c r="Q29" s="77">
        <v>0.21</v>
      </c>
      <c r="R29" s="77">
        <v>4.92</v>
      </c>
      <c r="S29" s="77">
        <v>0.21</v>
      </c>
      <c r="T29" s="77">
        <v>49</v>
      </c>
      <c r="U29" s="77">
        <v>1.37</v>
      </c>
      <c r="V29" s="77" t="s">
        <v>308</v>
      </c>
      <c r="W29" s="77">
        <v>0.03</v>
      </c>
      <c r="X29" s="77">
        <v>2.31</v>
      </c>
      <c r="Y29" s="77">
        <v>99.4</v>
      </c>
      <c r="Z29" s="77">
        <v>0.04</v>
      </c>
      <c r="AA29" s="77" t="s">
        <v>308</v>
      </c>
      <c r="AB29" s="77">
        <v>6.69</v>
      </c>
      <c r="AC29" s="77">
        <v>3.09</v>
      </c>
      <c r="AD29" s="77" t="s">
        <v>308</v>
      </c>
      <c r="AE29" s="77">
        <v>12.8</v>
      </c>
      <c r="AF29" s="77">
        <v>0.54</v>
      </c>
      <c r="AG29" s="77">
        <v>2.04</v>
      </c>
      <c r="AH29" s="77">
        <v>0.08</v>
      </c>
      <c r="AI29" s="77">
        <v>1.45</v>
      </c>
      <c r="AJ29" s="77">
        <v>21.9</v>
      </c>
      <c r="AK29" s="77">
        <v>0.78</v>
      </c>
      <c r="AL29" s="77">
        <v>106</v>
      </c>
      <c r="AM29" s="77">
        <v>101</v>
      </c>
      <c r="AN29" s="77">
        <v>13</v>
      </c>
      <c r="AO29" s="77">
        <v>6050</v>
      </c>
      <c r="AP29" s="77" t="s">
        <v>308</v>
      </c>
      <c r="AQ29" s="77">
        <v>1520</v>
      </c>
      <c r="AR29" s="77">
        <v>15</v>
      </c>
      <c r="AS29" s="77">
        <v>10</v>
      </c>
      <c r="AT29" s="77">
        <v>153</v>
      </c>
      <c r="AU29" s="77">
        <v>176</v>
      </c>
      <c r="AV29" s="77">
        <v>146</v>
      </c>
      <c r="AW29" s="77">
        <v>6.9000000000000006E-2</v>
      </c>
      <c r="AX29" s="77">
        <v>3</v>
      </c>
      <c r="AY29" s="77">
        <v>18</v>
      </c>
      <c r="AZ29" s="77">
        <v>0.8</v>
      </c>
      <c r="BA29" s="77">
        <v>0.3</v>
      </c>
      <c r="BB29" s="77">
        <v>28.5</v>
      </c>
      <c r="BC29" s="77">
        <v>72.2</v>
      </c>
      <c r="BD29" s="77">
        <v>1.9</v>
      </c>
      <c r="BE29" s="77">
        <v>5.57</v>
      </c>
      <c r="BF29" s="77">
        <v>3</v>
      </c>
      <c r="BG29" s="77">
        <v>1.87</v>
      </c>
      <c r="BH29" s="77">
        <v>20.3</v>
      </c>
      <c r="BI29" s="77">
        <v>6.17</v>
      </c>
      <c r="BJ29" s="77">
        <v>1</v>
      </c>
      <c r="BK29" s="77">
        <v>4</v>
      </c>
      <c r="BL29" s="77">
        <v>1.04</v>
      </c>
      <c r="BM29" s="77">
        <v>0.1</v>
      </c>
      <c r="BN29" s="77">
        <v>10.7</v>
      </c>
      <c r="BO29" s="77">
        <v>0.38</v>
      </c>
      <c r="BP29" s="77" t="s">
        <v>308</v>
      </c>
      <c r="BQ29" s="77">
        <v>7</v>
      </c>
      <c r="BR29" s="77">
        <v>20.7</v>
      </c>
      <c r="BS29" s="77">
        <v>63</v>
      </c>
      <c r="BT29" s="77">
        <v>3.89</v>
      </c>
      <c r="BU29" s="77">
        <v>20.399999999999999</v>
      </c>
      <c r="BV29" s="77">
        <v>0.2</v>
      </c>
      <c r="BW29" s="77">
        <v>5.7</v>
      </c>
      <c r="BX29" s="77">
        <v>2</v>
      </c>
      <c r="BY29" s="77" t="s">
        <v>308</v>
      </c>
      <c r="BZ29" s="77">
        <v>0.92</v>
      </c>
      <c r="CA29" s="77">
        <v>1.1000000000000001</v>
      </c>
      <c r="CB29" s="77">
        <v>2.9</v>
      </c>
      <c r="CC29" s="77">
        <v>0.4</v>
      </c>
      <c r="CD29" s="77">
        <v>0.34</v>
      </c>
      <c r="CE29" s="77">
        <v>11</v>
      </c>
      <c r="CF29" s="77">
        <v>28.9</v>
      </c>
      <c r="CG29" s="77">
        <v>2.6</v>
      </c>
      <c r="CH29" s="77">
        <v>142</v>
      </c>
    </row>
    <row r="30" spans="1:86" s="3" customFormat="1" x14ac:dyDescent="0.25">
      <c r="A30" s="70" t="s">
        <v>200</v>
      </c>
      <c r="B30" s="71">
        <v>509620.00816199998</v>
      </c>
      <c r="C30" s="80">
        <v>5514981.0751999998</v>
      </c>
      <c r="D30" s="82"/>
      <c r="E30" s="73" t="s">
        <v>271</v>
      </c>
      <c r="F30" s="74"/>
      <c r="G30" s="74"/>
      <c r="H30" s="75" t="s">
        <v>314</v>
      </c>
      <c r="I30" s="76" t="s">
        <v>302</v>
      </c>
      <c r="J30" s="77">
        <v>14</v>
      </c>
      <c r="K30" s="77">
        <v>0.02</v>
      </c>
      <c r="L30" s="77">
        <v>4.08</v>
      </c>
      <c r="M30" s="77" t="s">
        <v>308</v>
      </c>
      <c r="N30" s="77">
        <v>16.5</v>
      </c>
      <c r="O30" s="77">
        <v>0.92</v>
      </c>
      <c r="P30" s="77">
        <v>3.05</v>
      </c>
      <c r="Q30" s="77">
        <v>0.2</v>
      </c>
      <c r="R30" s="77">
        <v>6.03</v>
      </c>
      <c r="S30" s="77">
        <v>0.17</v>
      </c>
      <c r="T30" s="77">
        <v>51.5</v>
      </c>
      <c r="U30" s="77">
        <v>1.54</v>
      </c>
      <c r="V30" s="77">
        <v>0.02</v>
      </c>
      <c r="W30" s="77">
        <v>0.03</v>
      </c>
      <c r="X30" s="77">
        <v>1.1100000000000001</v>
      </c>
      <c r="Y30" s="77">
        <v>99.2</v>
      </c>
      <c r="Z30" s="77">
        <v>0.15</v>
      </c>
      <c r="AA30" s="77" t="s">
        <v>308</v>
      </c>
      <c r="AB30" s="77">
        <v>7.2</v>
      </c>
      <c r="AC30" s="77">
        <v>2.8</v>
      </c>
      <c r="AD30" s="77" t="s">
        <v>308</v>
      </c>
      <c r="AE30" s="77">
        <v>11</v>
      </c>
      <c r="AF30" s="77">
        <v>0.79</v>
      </c>
      <c r="AG30" s="77">
        <v>1.81</v>
      </c>
      <c r="AH30" s="77">
        <v>7.0000000000000007E-2</v>
      </c>
      <c r="AI30" s="77">
        <v>0.04</v>
      </c>
      <c r="AJ30" s="77">
        <v>22.8</v>
      </c>
      <c r="AK30" s="77">
        <v>0.9</v>
      </c>
      <c r="AL30" s="77">
        <v>49</v>
      </c>
      <c r="AM30" s="77">
        <v>128</v>
      </c>
      <c r="AN30" s="77">
        <v>15</v>
      </c>
      <c r="AO30" s="77">
        <v>573</v>
      </c>
      <c r="AP30" s="77" t="s">
        <v>308</v>
      </c>
      <c r="AQ30" s="77">
        <v>1490</v>
      </c>
      <c r="AR30" s="77" t="s">
        <v>308</v>
      </c>
      <c r="AS30" s="77">
        <v>9</v>
      </c>
      <c r="AT30" s="77">
        <v>168</v>
      </c>
      <c r="AU30" s="77">
        <v>166</v>
      </c>
      <c r="AV30" s="77">
        <v>98</v>
      </c>
      <c r="AW30" s="77">
        <v>1.2999999999999999E-2</v>
      </c>
      <c r="AX30" s="77" t="s">
        <v>308</v>
      </c>
      <c r="AY30" s="77">
        <v>23</v>
      </c>
      <c r="AZ30" s="77">
        <v>0.3</v>
      </c>
      <c r="BA30" s="77" t="s">
        <v>308</v>
      </c>
      <c r="BB30" s="77">
        <v>31.5</v>
      </c>
      <c r="BC30" s="77">
        <v>28.9</v>
      </c>
      <c r="BD30" s="77">
        <v>1.3</v>
      </c>
      <c r="BE30" s="77">
        <v>5.39</v>
      </c>
      <c r="BF30" s="77">
        <v>2.86</v>
      </c>
      <c r="BG30" s="77">
        <v>1.89</v>
      </c>
      <c r="BH30" s="77">
        <v>18.7</v>
      </c>
      <c r="BI30" s="77">
        <v>5.94</v>
      </c>
      <c r="BJ30" s="77">
        <v>1</v>
      </c>
      <c r="BK30" s="77">
        <v>4</v>
      </c>
      <c r="BL30" s="77">
        <v>1.03</v>
      </c>
      <c r="BM30" s="77">
        <v>0.1</v>
      </c>
      <c r="BN30" s="77">
        <v>14</v>
      </c>
      <c r="BO30" s="77">
        <v>0.36</v>
      </c>
      <c r="BP30" s="77">
        <v>2</v>
      </c>
      <c r="BQ30" s="77">
        <v>8</v>
      </c>
      <c r="BR30" s="77">
        <v>20.8</v>
      </c>
      <c r="BS30" s="77">
        <v>6</v>
      </c>
      <c r="BT30" s="77">
        <v>4.04</v>
      </c>
      <c r="BU30" s="77">
        <v>28.4</v>
      </c>
      <c r="BV30" s="77">
        <v>0.1</v>
      </c>
      <c r="BW30" s="77">
        <v>5.4</v>
      </c>
      <c r="BX30" s="77">
        <v>4</v>
      </c>
      <c r="BY30" s="77" t="s">
        <v>308</v>
      </c>
      <c r="BZ30" s="77">
        <v>0.87</v>
      </c>
      <c r="CA30" s="77">
        <v>1.1000000000000001</v>
      </c>
      <c r="CB30" s="77">
        <v>2.9</v>
      </c>
      <c r="CC30" s="77">
        <v>0.39</v>
      </c>
      <c r="CD30" s="77">
        <v>1.1299999999999999</v>
      </c>
      <c r="CE30" s="77">
        <v>10</v>
      </c>
      <c r="CF30" s="77">
        <v>28.2</v>
      </c>
      <c r="CG30" s="77">
        <v>2.6</v>
      </c>
      <c r="CH30" s="77">
        <v>142</v>
      </c>
    </row>
    <row r="31" spans="1:86" s="3" customFormat="1" x14ac:dyDescent="0.25">
      <c r="A31" s="70" t="s">
        <v>201</v>
      </c>
      <c r="B31" s="71">
        <v>509620.00816199998</v>
      </c>
      <c r="C31" s="80">
        <v>5514981.0751999998</v>
      </c>
      <c r="D31" s="82"/>
      <c r="E31" s="73" t="s">
        <v>271</v>
      </c>
      <c r="F31" s="74"/>
      <c r="G31" s="74"/>
      <c r="H31" s="75" t="s">
        <v>314</v>
      </c>
      <c r="I31" s="76" t="s">
        <v>302</v>
      </c>
      <c r="J31" s="77">
        <v>12.8</v>
      </c>
      <c r="K31" s="77">
        <v>0.02</v>
      </c>
      <c r="L31" s="77">
        <v>4.6500000000000004</v>
      </c>
      <c r="M31" s="77" t="s">
        <v>308</v>
      </c>
      <c r="N31" s="77">
        <v>18.600000000000001</v>
      </c>
      <c r="O31" s="77">
        <v>1.02</v>
      </c>
      <c r="P31" s="77">
        <v>3.69</v>
      </c>
      <c r="Q31" s="77">
        <v>0.26</v>
      </c>
      <c r="R31" s="77">
        <v>5.13</v>
      </c>
      <c r="S31" s="77">
        <v>0.13</v>
      </c>
      <c r="T31" s="77">
        <v>50.7</v>
      </c>
      <c r="U31" s="77">
        <v>1.96</v>
      </c>
      <c r="V31" s="77" t="s">
        <v>308</v>
      </c>
      <c r="W31" s="77">
        <v>0.04</v>
      </c>
      <c r="X31" s="77">
        <v>1.1499999999999999</v>
      </c>
      <c r="Y31" s="77">
        <v>100</v>
      </c>
      <c r="Z31" s="77">
        <v>0.04</v>
      </c>
      <c r="AA31" s="77" t="s">
        <v>308</v>
      </c>
      <c r="AB31" s="77">
        <v>6.5</v>
      </c>
      <c r="AC31" s="77">
        <v>3.09</v>
      </c>
      <c r="AD31" s="77" t="s">
        <v>308</v>
      </c>
      <c r="AE31" s="77">
        <v>12.2</v>
      </c>
      <c r="AF31" s="77">
        <v>0.84</v>
      </c>
      <c r="AG31" s="77">
        <v>2.2000000000000002</v>
      </c>
      <c r="AH31" s="77">
        <v>0.05</v>
      </c>
      <c r="AI31" s="77" t="s">
        <v>308</v>
      </c>
      <c r="AJ31" s="77">
        <v>21.9</v>
      </c>
      <c r="AK31" s="77">
        <v>1.1100000000000001</v>
      </c>
      <c r="AL31" s="77">
        <v>52</v>
      </c>
      <c r="AM31" s="77">
        <v>139</v>
      </c>
      <c r="AN31" s="77">
        <v>18</v>
      </c>
      <c r="AO31" s="77">
        <v>497</v>
      </c>
      <c r="AP31" s="77" t="s">
        <v>308</v>
      </c>
      <c r="AQ31" s="77">
        <v>1960</v>
      </c>
      <c r="AR31" s="77" t="s">
        <v>308</v>
      </c>
      <c r="AS31" s="77">
        <v>14</v>
      </c>
      <c r="AT31" s="77">
        <v>152</v>
      </c>
      <c r="AU31" s="77">
        <v>236</v>
      </c>
      <c r="AV31" s="77">
        <v>154</v>
      </c>
      <c r="AW31" s="77">
        <v>1.7999999999999999E-2</v>
      </c>
      <c r="AX31" s="77" t="s">
        <v>308</v>
      </c>
      <c r="AY31" s="77">
        <v>21</v>
      </c>
      <c r="AZ31" s="77">
        <v>0.1</v>
      </c>
      <c r="BA31" s="77">
        <v>0.2</v>
      </c>
      <c r="BB31" s="77">
        <v>25.1</v>
      </c>
      <c r="BC31" s="77">
        <v>34.299999999999997</v>
      </c>
      <c r="BD31" s="77">
        <v>1.9</v>
      </c>
      <c r="BE31" s="77">
        <v>4.49</v>
      </c>
      <c r="BF31" s="77">
        <v>2.46</v>
      </c>
      <c r="BG31" s="77">
        <v>1.52</v>
      </c>
      <c r="BH31" s="77">
        <v>16.8</v>
      </c>
      <c r="BI31" s="77">
        <v>5.0999999999999996</v>
      </c>
      <c r="BJ31" s="77">
        <v>2</v>
      </c>
      <c r="BK31" s="77">
        <v>3</v>
      </c>
      <c r="BL31" s="77">
        <v>0.87</v>
      </c>
      <c r="BM31" s="77">
        <v>0.1</v>
      </c>
      <c r="BN31" s="77">
        <v>10.3</v>
      </c>
      <c r="BO31" s="77">
        <v>0.32</v>
      </c>
      <c r="BP31" s="77" t="s">
        <v>308</v>
      </c>
      <c r="BQ31" s="77">
        <v>7</v>
      </c>
      <c r="BR31" s="77">
        <v>17.2</v>
      </c>
      <c r="BS31" s="77" t="s">
        <v>308</v>
      </c>
      <c r="BT31" s="77">
        <v>3.39</v>
      </c>
      <c r="BU31" s="77">
        <v>27.4</v>
      </c>
      <c r="BV31" s="77">
        <v>0.2</v>
      </c>
      <c r="BW31" s="77">
        <v>4.5</v>
      </c>
      <c r="BX31" s="77">
        <v>2</v>
      </c>
      <c r="BY31" s="77" t="s">
        <v>308</v>
      </c>
      <c r="BZ31" s="77">
        <v>0.76</v>
      </c>
      <c r="CA31" s="77">
        <v>0.8</v>
      </c>
      <c r="CB31" s="77">
        <v>1.3</v>
      </c>
      <c r="CC31" s="77">
        <v>0.33</v>
      </c>
      <c r="CD31" s="77">
        <v>0.55000000000000004</v>
      </c>
      <c r="CE31" s="77">
        <v>10</v>
      </c>
      <c r="CF31" s="77">
        <v>24.5</v>
      </c>
      <c r="CG31" s="77">
        <v>2.2000000000000002</v>
      </c>
      <c r="CH31" s="77">
        <v>109</v>
      </c>
    </row>
    <row r="32" spans="1:86" s="3" customFormat="1" x14ac:dyDescent="0.25">
      <c r="A32" s="70" t="s">
        <v>202</v>
      </c>
      <c r="B32" s="71">
        <v>509620.00816199998</v>
      </c>
      <c r="C32" s="80">
        <v>5514981.0751999998</v>
      </c>
      <c r="D32" s="82"/>
      <c r="E32" s="73" t="s">
        <v>271</v>
      </c>
      <c r="F32" s="74"/>
      <c r="G32" s="74"/>
      <c r="H32" s="75" t="s">
        <v>314</v>
      </c>
      <c r="I32" s="76" t="s">
        <v>302</v>
      </c>
      <c r="J32" s="77">
        <v>12.9</v>
      </c>
      <c r="K32" s="77">
        <v>0.01</v>
      </c>
      <c r="L32" s="77">
        <v>5.47</v>
      </c>
      <c r="M32" s="77" t="s">
        <v>308</v>
      </c>
      <c r="N32" s="77">
        <v>19.2</v>
      </c>
      <c r="O32" s="77">
        <v>0.83</v>
      </c>
      <c r="P32" s="77">
        <v>3.85</v>
      </c>
      <c r="Q32" s="77">
        <v>0.26</v>
      </c>
      <c r="R32" s="77">
        <v>4.8899999999999997</v>
      </c>
      <c r="S32" s="77">
        <v>0.12</v>
      </c>
      <c r="T32" s="77">
        <v>49.1</v>
      </c>
      <c r="U32" s="77">
        <v>1.88</v>
      </c>
      <c r="V32" s="77">
        <v>0.02</v>
      </c>
      <c r="W32" s="77">
        <v>0.03</v>
      </c>
      <c r="X32" s="77">
        <v>0.92</v>
      </c>
      <c r="Y32" s="77">
        <v>99.5</v>
      </c>
      <c r="Z32" s="77">
        <v>0.2</v>
      </c>
      <c r="AA32" s="77" t="s">
        <v>308</v>
      </c>
      <c r="AB32" s="77">
        <v>6.6</v>
      </c>
      <c r="AC32" s="77">
        <v>3.65</v>
      </c>
      <c r="AD32" s="77" t="s">
        <v>308</v>
      </c>
      <c r="AE32" s="77">
        <v>12.8</v>
      </c>
      <c r="AF32" s="77">
        <v>0.7</v>
      </c>
      <c r="AG32" s="77">
        <v>2.2599999999999998</v>
      </c>
      <c r="AH32" s="77">
        <v>0.05</v>
      </c>
      <c r="AI32" s="77">
        <v>0.05</v>
      </c>
      <c r="AJ32" s="77">
        <v>21.6</v>
      </c>
      <c r="AK32" s="77">
        <v>1.08</v>
      </c>
      <c r="AL32" s="77">
        <v>55</v>
      </c>
      <c r="AM32" s="77">
        <v>119</v>
      </c>
      <c r="AN32" s="77">
        <v>17</v>
      </c>
      <c r="AO32" s="77">
        <v>566</v>
      </c>
      <c r="AP32" s="77" t="s">
        <v>308</v>
      </c>
      <c r="AQ32" s="77">
        <v>1930</v>
      </c>
      <c r="AR32" s="77" t="s">
        <v>308</v>
      </c>
      <c r="AS32" s="77">
        <v>13</v>
      </c>
      <c r="AT32" s="77">
        <v>213</v>
      </c>
      <c r="AU32" s="77">
        <v>151</v>
      </c>
      <c r="AV32" s="77">
        <v>113</v>
      </c>
      <c r="AW32" s="77">
        <v>2.1999999999999999E-2</v>
      </c>
      <c r="AX32" s="77" t="s">
        <v>308</v>
      </c>
      <c r="AY32" s="77" t="s">
        <v>308</v>
      </c>
      <c r="AZ32" s="77">
        <v>0.1</v>
      </c>
      <c r="BA32" s="77" t="s">
        <v>308</v>
      </c>
      <c r="BB32" s="77">
        <v>21.6</v>
      </c>
      <c r="BC32" s="77">
        <v>39.799999999999997</v>
      </c>
      <c r="BD32" s="77">
        <v>1.1000000000000001</v>
      </c>
      <c r="BE32" s="77">
        <v>4.34</v>
      </c>
      <c r="BF32" s="77">
        <v>2.41</v>
      </c>
      <c r="BG32" s="77">
        <v>1.44</v>
      </c>
      <c r="BH32" s="77">
        <v>17.600000000000001</v>
      </c>
      <c r="BI32" s="77">
        <v>4.72</v>
      </c>
      <c r="BJ32" s="77">
        <v>2</v>
      </c>
      <c r="BK32" s="77">
        <v>3</v>
      </c>
      <c r="BL32" s="77">
        <v>0.84</v>
      </c>
      <c r="BM32" s="77">
        <v>0.1</v>
      </c>
      <c r="BN32" s="77">
        <v>8.1</v>
      </c>
      <c r="BO32" s="77">
        <v>0.3</v>
      </c>
      <c r="BP32" s="77" t="s">
        <v>308</v>
      </c>
      <c r="BQ32" s="77">
        <v>6</v>
      </c>
      <c r="BR32" s="77">
        <v>15.7</v>
      </c>
      <c r="BS32" s="77">
        <v>6</v>
      </c>
      <c r="BT32" s="77">
        <v>3.01</v>
      </c>
      <c r="BU32" s="77">
        <v>27.2</v>
      </c>
      <c r="BV32" s="77">
        <v>0.3</v>
      </c>
      <c r="BW32" s="77">
        <v>4.2</v>
      </c>
      <c r="BX32" s="77">
        <v>2</v>
      </c>
      <c r="BY32" s="77" t="s">
        <v>308</v>
      </c>
      <c r="BZ32" s="77">
        <v>0.72</v>
      </c>
      <c r="CA32" s="77">
        <v>0.7</v>
      </c>
      <c r="CB32" s="77">
        <v>1.1000000000000001</v>
      </c>
      <c r="CC32" s="77">
        <v>0.32</v>
      </c>
      <c r="CD32" s="77">
        <v>0.24</v>
      </c>
      <c r="CE32" s="77">
        <v>6</v>
      </c>
      <c r="CF32" s="77">
        <v>23.2</v>
      </c>
      <c r="CG32" s="77">
        <v>2.1</v>
      </c>
      <c r="CH32" s="77">
        <v>104</v>
      </c>
    </row>
    <row r="33" spans="1:86" s="3" customFormat="1" x14ac:dyDescent="0.25">
      <c r="A33" s="70" t="s">
        <v>203</v>
      </c>
      <c r="B33" s="71">
        <v>509620.00816199998</v>
      </c>
      <c r="C33" s="80">
        <v>5514981.0751999998</v>
      </c>
      <c r="D33" s="82"/>
      <c r="E33" s="73" t="s">
        <v>271</v>
      </c>
      <c r="F33" s="74"/>
      <c r="G33" s="74"/>
      <c r="H33" s="75" t="s">
        <v>314</v>
      </c>
      <c r="I33" s="76" t="s">
        <v>302</v>
      </c>
      <c r="J33" s="77">
        <v>2.17</v>
      </c>
      <c r="K33" s="77" t="s">
        <v>308</v>
      </c>
      <c r="L33" s="77">
        <v>0.36</v>
      </c>
      <c r="M33" s="77">
        <v>0.02</v>
      </c>
      <c r="N33" s="77">
        <v>36.700000000000003</v>
      </c>
      <c r="O33" s="77">
        <v>0.21</v>
      </c>
      <c r="P33" s="77">
        <v>0.72</v>
      </c>
      <c r="Q33" s="77">
        <v>0.17</v>
      </c>
      <c r="R33" s="77">
        <v>0.7</v>
      </c>
      <c r="S33" s="77">
        <v>0.06</v>
      </c>
      <c r="T33" s="77">
        <v>33.299999999999997</v>
      </c>
      <c r="U33" s="77">
        <v>0.38</v>
      </c>
      <c r="V33" s="77" t="s">
        <v>308</v>
      </c>
      <c r="W33" s="77" t="s">
        <v>308</v>
      </c>
      <c r="X33" s="77">
        <v>13.9</v>
      </c>
      <c r="Y33" s="77">
        <v>88.7</v>
      </c>
      <c r="Z33" s="77">
        <v>0.14000000000000001</v>
      </c>
      <c r="AA33" s="77">
        <v>0.1</v>
      </c>
      <c r="AB33" s="77">
        <v>1.07</v>
      </c>
      <c r="AC33" s="77">
        <v>0.25</v>
      </c>
      <c r="AD33" s="77">
        <v>2.1000000000000001E-2</v>
      </c>
      <c r="AE33" s="77">
        <v>24.2</v>
      </c>
      <c r="AF33" s="77">
        <v>0.18</v>
      </c>
      <c r="AG33" s="77">
        <v>0.4</v>
      </c>
      <c r="AH33" s="77">
        <v>0.01</v>
      </c>
      <c r="AI33" s="77">
        <v>21.9</v>
      </c>
      <c r="AJ33" s="77">
        <v>14.3</v>
      </c>
      <c r="AK33" s="77">
        <v>0.22</v>
      </c>
      <c r="AL33" s="77">
        <v>88</v>
      </c>
      <c r="AM33" s="77">
        <v>46.7</v>
      </c>
      <c r="AN33" s="77" t="s">
        <v>308</v>
      </c>
      <c r="AO33" s="77">
        <v>99300</v>
      </c>
      <c r="AP33" s="77" t="s">
        <v>308</v>
      </c>
      <c r="AQ33" s="77">
        <v>1080</v>
      </c>
      <c r="AR33" s="77">
        <v>334</v>
      </c>
      <c r="AS33" s="77" t="s">
        <v>308</v>
      </c>
      <c r="AT33" s="77">
        <v>19.2</v>
      </c>
      <c r="AU33" s="77">
        <v>61</v>
      </c>
      <c r="AV33" s="77">
        <v>409</v>
      </c>
      <c r="AW33" s="77">
        <v>17</v>
      </c>
      <c r="AX33" s="77">
        <v>117</v>
      </c>
      <c r="AY33" s="77">
        <v>143</v>
      </c>
      <c r="AZ33" s="77">
        <v>5.2</v>
      </c>
      <c r="BA33" s="77">
        <v>1.9</v>
      </c>
      <c r="BB33" s="77">
        <v>16.100000000000001</v>
      </c>
      <c r="BC33" s="77">
        <v>498</v>
      </c>
      <c r="BD33" s="77">
        <v>3.2</v>
      </c>
      <c r="BE33" s="77">
        <v>0.69</v>
      </c>
      <c r="BF33" s="77">
        <v>0.38</v>
      </c>
      <c r="BG33" s="77">
        <v>0.34</v>
      </c>
      <c r="BH33" s="77">
        <v>5</v>
      </c>
      <c r="BI33" s="77">
        <v>0.86</v>
      </c>
      <c r="BJ33" s="77" t="s">
        <v>308</v>
      </c>
      <c r="BK33" s="77" t="s">
        <v>308</v>
      </c>
      <c r="BL33" s="77">
        <v>0.13</v>
      </c>
      <c r="BM33" s="77">
        <v>4.0999999999999996</v>
      </c>
      <c r="BN33" s="77">
        <v>11.8</v>
      </c>
      <c r="BO33" s="77" t="s">
        <v>308</v>
      </c>
      <c r="BP33" s="77">
        <v>42</v>
      </c>
      <c r="BQ33" s="77" t="s">
        <v>308</v>
      </c>
      <c r="BR33" s="77">
        <v>4.7</v>
      </c>
      <c r="BS33" s="77">
        <v>91</v>
      </c>
      <c r="BT33" s="77">
        <v>1.27</v>
      </c>
      <c r="BU33" s="77">
        <v>12.8</v>
      </c>
      <c r="BV33" s="77">
        <v>2.2000000000000002</v>
      </c>
      <c r="BW33" s="77">
        <v>0.8</v>
      </c>
      <c r="BX33" s="77">
        <v>8</v>
      </c>
      <c r="BY33" s="77" t="s">
        <v>308</v>
      </c>
      <c r="BZ33" s="77">
        <v>0.13</v>
      </c>
      <c r="CA33" s="77">
        <v>0.2</v>
      </c>
      <c r="CB33" s="77">
        <v>1.3</v>
      </c>
      <c r="CC33" s="77" t="s">
        <v>308</v>
      </c>
      <c r="CD33" s="77">
        <v>0.88</v>
      </c>
      <c r="CE33" s="77">
        <v>269</v>
      </c>
      <c r="CF33" s="77">
        <v>3.7</v>
      </c>
      <c r="CG33" s="77">
        <v>0.3</v>
      </c>
      <c r="CH33" s="77">
        <v>16.3</v>
      </c>
    </row>
    <row r="34" spans="1:86" s="3" customFormat="1" x14ac:dyDescent="0.25">
      <c r="A34" s="70" t="s">
        <v>204</v>
      </c>
      <c r="B34" s="71">
        <v>509638.94441599998</v>
      </c>
      <c r="C34" s="71">
        <v>5514978.4406199995</v>
      </c>
      <c r="D34" s="82"/>
      <c r="E34" s="73" t="s">
        <v>281</v>
      </c>
      <c r="F34" s="74"/>
      <c r="G34" s="74"/>
      <c r="H34" s="75" t="s">
        <v>314</v>
      </c>
      <c r="I34" s="76" t="s">
        <v>302</v>
      </c>
      <c r="J34" s="77">
        <v>0.33</v>
      </c>
      <c r="K34" s="77">
        <v>0.02</v>
      </c>
      <c r="L34" s="77">
        <v>0.17</v>
      </c>
      <c r="M34" s="77" t="s">
        <v>308</v>
      </c>
      <c r="N34" s="77">
        <v>61.1</v>
      </c>
      <c r="O34" s="77">
        <v>0.04</v>
      </c>
      <c r="P34" s="77">
        <v>0.19</v>
      </c>
      <c r="Q34" s="77">
        <v>0.06</v>
      </c>
      <c r="R34" s="77">
        <v>0.1</v>
      </c>
      <c r="S34" s="77">
        <v>0.06</v>
      </c>
      <c r="T34" s="77">
        <v>8.85</v>
      </c>
      <c r="U34" s="77">
        <v>0.04</v>
      </c>
      <c r="V34" s="77" t="s">
        <v>308</v>
      </c>
      <c r="W34" s="77">
        <v>0.01</v>
      </c>
      <c r="X34" s="77">
        <v>6.4</v>
      </c>
      <c r="Y34" s="77">
        <v>77.400000000000006</v>
      </c>
      <c r="Z34" s="77">
        <v>0.05</v>
      </c>
      <c r="AA34" s="77">
        <v>0.18</v>
      </c>
      <c r="AB34" s="77">
        <v>0.19</v>
      </c>
      <c r="AC34" s="77">
        <v>0.11</v>
      </c>
      <c r="AD34" s="77" t="s">
        <v>308</v>
      </c>
      <c r="AE34" s="77">
        <v>43.9</v>
      </c>
      <c r="AF34" s="77">
        <v>0.06</v>
      </c>
      <c r="AG34" s="77">
        <v>0.09</v>
      </c>
      <c r="AH34" s="77">
        <v>0.01</v>
      </c>
      <c r="AI34" s="77">
        <v>16.5</v>
      </c>
      <c r="AJ34" s="77">
        <v>4.24</v>
      </c>
      <c r="AK34" s="77">
        <v>0.02</v>
      </c>
      <c r="AL34" s="77">
        <v>146</v>
      </c>
      <c r="AM34" s="77">
        <v>8.5</v>
      </c>
      <c r="AN34" s="77" t="s">
        <v>308</v>
      </c>
      <c r="AO34" s="77">
        <v>132000</v>
      </c>
      <c r="AP34" s="77" t="s">
        <v>308</v>
      </c>
      <c r="AQ34" s="77">
        <v>304</v>
      </c>
      <c r="AR34" s="77">
        <v>177</v>
      </c>
      <c r="AS34" s="77" t="s">
        <v>308</v>
      </c>
      <c r="AT34" s="77">
        <v>10.7</v>
      </c>
      <c r="AU34" s="77">
        <v>82</v>
      </c>
      <c r="AV34" s="77">
        <v>5290</v>
      </c>
      <c r="AW34" s="77">
        <v>3.38</v>
      </c>
      <c r="AX34" s="77">
        <v>103</v>
      </c>
      <c r="AY34" s="77">
        <v>219</v>
      </c>
      <c r="AZ34" s="77">
        <v>4.9000000000000004</v>
      </c>
      <c r="BA34" s="77">
        <v>18.600000000000001</v>
      </c>
      <c r="BB34" s="77">
        <v>268</v>
      </c>
      <c r="BC34" s="77">
        <v>352</v>
      </c>
      <c r="BD34" s="77">
        <v>1.1000000000000001</v>
      </c>
      <c r="BE34" s="77">
        <v>0.5</v>
      </c>
      <c r="BF34" s="77">
        <v>0.16</v>
      </c>
      <c r="BG34" s="77">
        <v>0.95</v>
      </c>
      <c r="BH34" s="77">
        <v>10.6</v>
      </c>
      <c r="BI34" s="77">
        <v>2.46</v>
      </c>
      <c r="BJ34" s="77">
        <v>2</v>
      </c>
      <c r="BK34" s="77" t="s">
        <v>308</v>
      </c>
      <c r="BL34" s="77">
        <v>7.0000000000000007E-2</v>
      </c>
      <c r="BM34" s="77">
        <v>5.6</v>
      </c>
      <c r="BN34" s="77">
        <v>218</v>
      </c>
      <c r="BO34" s="77" t="s">
        <v>308</v>
      </c>
      <c r="BP34" s="77">
        <v>1090</v>
      </c>
      <c r="BQ34" s="77" t="s">
        <v>308</v>
      </c>
      <c r="BR34" s="77">
        <v>50.9</v>
      </c>
      <c r="BS34" s="77">
        <v>842</v>
      </c>
      <c r="BT34" s="77">
        <v>18.5</v>
      </c>
      <c r="BU34" s="77">
        <v>5.2</v>
      </c>
      <c r="BV34" s="77">
        <v>1.4</v>
      </c>
      <c r="BW34" s="77">
        <v>3.9</v>
      </c>
      <c r="BX34" s="77">
        <v>7</v>
      </c>
      <c r="BY34" s="77" t="s">
        <v>308</v>
      </c>
      <c r="BZ34" s="77">
        <v>0.23</v>
      </c>
      <c r="CA34" s="77">
        <v>0.7</v>
      </c>
      <c r="CB34" s="77">
        <v>0.8</v>
      </c>
      <c r="CC34" s="77" t="s">
        <v>308</v>
      </c>
      <c r="CD34" s="77">
        <v>8.2200000000000006</v>
      </c>
      <c r="CE34" s="77">
        <v>44</v>
      </c>
      <c r="CF34" s="77">
        <v>1.7</v>
      </c>
      <c r="CG34" s="77">
        <v>0.1</v>
      </c>
      <c r="CH34" s="77">
        <v>1.1000000000000001</v>
      </c>
    </row>
    <row r="35" spans="1:86" s="3" customFormat="1" x14ac:dyDescent="0.25">
      <c r="A35" s="70" t="s">
        <v>205</v>
      </c>
      <c r="B35" s="71">
        <v>509641.03866800002</v>
      </c>
      <c r="C35" s="71">
        <v>5514974.6642100001</v>
      </c>
      <c r="D35" s="82"/>
      <c r="E35" s="73" t="s">
        <v>282</v>
      </c>
      <c r="F35" s="74"/>
      <c r="G35" s="74"/>
      <c r="H35" s="75" t="s">
        <v>314</v>
      </c>
      <c r="I35" s="76" t="s">
        <v>302</v>
      </c>
      <c r="J35" s="77">
        <v>8.11</v>
      </c>
      <c r="K35" s="77" t="s">
        <v>308</v>
      </c>
      <c r="L35" s="77">
        <v>0.54</v>
      </c>
      <c r="M35" s="77" t="s">
        <v>308</v>
      </c>
      <c r="N35" s="77">
        <v>34</v>
      </c>
      <c r="O35" s="77">
        <v>0.45</v>
      </c>
      <c r="P35" s="77">
        <v>1.18</v>
      </c>
      <c r="Q35" s="77">
        <v>0.21</v>
      </c>
      <c r="R35" s="77">
        <v>3.21</v>
      </c>
      <c r="S35" s="77">
        <v>0.18</v>
      </c>
      <c r="T35" s="77">
        <v>36.4</v>
      </c>
      <c r="U35" s="77">
        <v>0.79</v>
      </c>
      <c r="V35" s="77" t="s">
        <v>308</v>
      </c>
      <c r="W35" s="77" t="s">
        <v>308</v>
      </c>
      <c r="X35" s="77">
        <v>6.46</v>
      </c>
      <c r="Y35" s="77">
        <v>91.5</v>
      </c>
      <c r="Z35" s="77">
        <v>0.11</v>
      </c>
      <c r="AA35" s="77">
        <v>0.04</v>
      </c>
      <c r="AB35" s="77">
        <v>4.12</v>
      </c>
      <c r="AC35" s="77">
        <v>0.38</v>
      </c>
      <c r="AD35" s="77">
        <v>5.0000000000000001E-3</v>
      </c>
      <c r="AE35" s="77">
        <v>22.2</v>
      </c>
      <c r="AF35" s="77">
        <v>0.38</v>
      </c>
      <c r="AG35" s="77">
        <v>0.7</v>
      </c>
      <c r="AH35" s="77">
        <v>0.06</v>
      </c>
      <c r="AI35" s="77">
        <v>6.78</v>
      </c>
      <c r="AJ35" s="77">
        <v>16.3</v>
      </c>
      <c r="AK35" s="77">
        <v>0.45</v>
      </c>
      <c r="AL35" s="77">
        <v>82</v>
      </c>
      <c r="AM35" s="77">
        <v>62.4</v>
      </c>
      <c r="AN35" s="77">
        <v>7</v>
      </c>
      <c r="AO35" s="77">
        <v>67100</v>
      </c>
      <c r="AP35" s="77" t="s">
        <v>308</v>
      </c>
      <c r="AQ35" s="77">
        <v>1490</v>
      </c>
      <c r="AR35" s="77">
        <v>69</v>
      </c>
      <c r="AS35" s="77" t="s">
        <v>308</v>
      </c>
      <c r="AT35" s="77">
        <v>63.9</v>
      </c>
      <c r="AU35" s="77">
        <v>51</v>
      </c>
      <c r="AV35" s="77">
        <v>196</v>
      </c>
      <c r="AW35" s="77">
        <v>1.36</v>
      </c>
      <c r="AX35" s="77">
        <v>58</v>
      </c>
      <c r="AY35" s="77">
        <v>58</v>
      </c>
      <c r="AZ35" s="77">
        <v>2.9</v>
      </c>
      <c r="BA35" s="77">
        <v>1.4</v>
      </c>
      <c r="BB35" s="77">
        <v>22.3</v>
      </c>
      <c r="BC35" s="77">
        <v>112</v>
      </c>
      <c r="BD35" s="77">
        <v>4.2</v>
      </c>
      <c r="BE35" s="77">
        <v>2.52</v>
      </c>
      <c r="BF35" s="77">
        <v>1.45</v>
      </c>
      <c r="BG35" s="77">
        <v>0.8</v>
      </c>
      <c r="BH35" s="77">
        <v>16</v>
      </c>
      <c r="BI35" s="77">
        <v>2.79</v>
      </c>
      <c r="BJ35" s="77">
        <v>1</v>
      </c>
      <c r="BK35" s="77">
        <v>3</v>
      </c>
      <c r="BL35" s="77">
        <v>0.5</v>
      </c>
      <c r="BM35" s="77">
        <v>2.5</v>
      </c>
      <c r="BN35" s="77">
        <v>12.3</v>
      </c>
      <c r="BO35" s="77">
        <v>0.2</v>
      </c>
      <c r="BP35" s="77">
        <v>568</v>
      </c>
      <c r="BQ35" s="77">
        <v>5</v>
      </c>
      <c r="BR35" s="77">
        <v>11.2</v>
      </c>
      <c r="BS35" s="77">
        <v>35</v>
      </c>
      <c r="BT35" s="77">
        <v>2.42</v>
      </c>
      <c r="BU35" s="77">
        <v>39.299999999999997</v>
      </c>
      <c r="BV35" s="77">
        <v>0.5</v>
      </c>
      <c r="BW35" s="77">
        <v>2.8</v>
      </c>
      <c r="BX35" s="77">
        <v>6</v>
      </c>
      <c r="BY35" s="77" t="s">
        <v>308</v>
      </c>
      <c r="BZ35" s="77">
        <v>0.41</v>
      </c>
      <c r="CA35" s="77">
        <v>0.7</v>
      </c>
      <c r="CB35" s="77" t="s">
        <v>308</v>
      </c>
      <c r="CC35" s="77">
        <v>0.2</v>
      </c>
      <c r="CD35" s="77">
        <v>18.3</v>
      </c>
      <c r="CE35" s="77">
        <v>210</v>
      </c>
      <c r="CF35" s="77">
        <v>12.6</v>
      </c>
      <c r="CG35" s="77">
        <v>1.4</v>
      </c>
      <c r="CH35" s="77">
        <v>110</v>
      </c>
    </row>
    <row r="36" spans="1:86" s="3" customFormat="1" x14ac:dyDescent="0.25">
      <c r="A36" s="70" t="s">
        <v>206</v>
      </c>
      <c r="B36" s="71">
        <v>509655.23700000002</v>
      </c>
      <c r="C36" s="71">
        <v>5514971.8140000002</v>
      </c>
      <c r="D36" s="82"/>
      <c r="E36" s="73" t="s">
        <v>222</v>
      </c>
      <c r="F36" s="74"/>
      <c r="G36" s="74"/>
      <c r="H36" s="75" t="s">
        <v>314</v>
      </c>
      <c r="I36" s="76" t="s">
        <v>302</v>
      </c>
      <c r="J36" s="77">
        <v>0.35</v>
      </c>
      <c r="K36" s="77">
        <v>0.01</v>
      </c>
      <c r="L36" s="77">
        <v>0.68</v>
      </c>
      <c r="M36" s="77">
        <v>0.02</v>
      </c>
      <c r="N36" s="77">
        <v>34.299999999999997</v>
      </c>
      <c r="O36" s="77">
        <v>7.0000000000000007E-2</v>
      </c>
      <c r="P36" s="77">
        <v>0.15</v>
      </c>
      <c r="Q36" s="77">
        <v>0.03</v>
      </c>
      <c r="R36" s="77">
        <v>0.08</v>
      </c>
      <c r="S36" s="77">
        <v>0.05</v>
      </c>
      <c r="T36" s="77">
        <v>24.4</v>
      </c>
      <c r="U36" s="77">
        <v>0.04</v>
      </c>
      <c r="V36" s="77" t="s">
        <v>308</v>
      </c>
      <c r="W36" s="77" t="s">
        <v>308</v>
      </c>
      <c r="X36" s="77">
        <v>9.4</v>
      </c>
      <c r="Y36" s="77">
        <v>69.599999999999994</v>
      </c>
      <c r="Z36" s="77">
        <v>0.05</v>
      </c>
      <c r="AA36" s="77">
        <v>0.21</v>
      </c>
      <c r="AB36" s="77">
        <v>0.19</v>
      </c>
      <c r="AC36" s="77">
        <v>0.51</v>
      </c>
      <c r="AD36" s="77">
        <v>0.02</v>
      </c>
      <c r="AE36" s="77">
        <v>24.4</v>
      </c>
      <c r="AF36" s="77">
        <v>0.08</v>
      </c>
      <c r="AG36" s="77">
        <v>0.09</v>
      </c>
      <c r="AH36" s="77" t="s">
        <v>308</v>
      </c>
      <c r="AI36" s="77">
        <v>20.100000000000001</v>
      </c>
      <c r="AJ36" s="77">
        <v>12.3</v>
      </c>
      <c r="AK36" s="77">
        <v>0.01</v>
      </c>
      <c r="AL36" s="77">
        <v>139</v>
      </c>
      <c r="AM36" s="77">
        <v>19.8</v>
      </c>
      <c r="AN36" s="77" t="s">
        <v>308</v>
      </c>
      <c r="AO36" s="77">
        <v>165000</v>
      </c>
      <c r="AP36" s="77" t="s">
        <v>308</v>
      </c>
      <c r="AQ36" s="77">
        <v>240</v>
      </c>
      <c r="AR36" s="77">
        <v>218</v>
      </c>
      <c r="AS36" s="77">
        <v>8</v>
      </c>
      <c r="AT36" s="77">
        <v>22.5</v>
      </c>
      <c r="AU36" s="77">
        <v>24</v>
      </c>
      <c r="AV36" s="77">
        <v>2090</v>
      </c>
      <c r="AW36" s="77">
        <v>40.700000000000003</v>
      </c>
      <c r="AX36" s="77">
        <v>97</v>
      </c>
      <c r="AY36" s="77">
        <v>498</v>
      </c>
      <c r="AZ36" s="77">
        <v>5.6</v>
      </c>
      <c r="BA36" s="77">
        <v>6.7</v>
      </c>
      <c r="BB36" s="77">
        <v>4</v>
      </c>
      <c r="BC36" s="77">
        <v>392</v>
      </c>
      <c r="BD36" s="77">
        <v>0.7</v>
      </c>
      <c r="BE36" s="77">
        <v>0.37</v>
      </c>
      <c r="BF36" s="77">
        <v>0.15</v>
      </c>
      <c r="BG36" s="77">
        <v>0.11</v>
      </c>
      <c r="BH36" s="77">
        <v>2.09</v>
      </c>
      <c r="BI36" s="77">
        <v>0.44</v>
      </c>
      <c r="BJ36" s="77" t="s">
        <v>308</v>
      </c>
      <c r="BK36" s="77" t="s">
        <v>308</v>
      </c>
      <c r="BL36" s="77">
        <v>7.0000000000000007E-2</v>
      </c>
      <c r="BM36" s="77">
        <v>5.3</v>
      </c>
      <c r="BN36" s="77">
        <v>2.7</v>
      </c>
      <c r="BO36" s="77" t="s">
        <v>308</v>
      </c>
      <c r="BP36" s="77">
        <v>116</v>
      </c>
      <c r="BQ36" s="77" t="s">
        <v>308</v>
      </c>
      <c r="BR36" s="77">
        <v>1.7</v>
      </c>
      <c r="BS36" s="77">
        <v>26</v>
      </c>
      <c r="BT36" s="77">
        <v>0.38</v>
      </c>
      <c r="BU36" s="77">
        <v>5</v>
      </c>
      <c r="BV36" s="77">
        <v>0.7</v>
      </c>
      <c r="BW36" s="77">
        <v>0.4</v>
      </c>
      <c r="BX36" s="77">
        <v>9</v>
      </c>
      <c r="BY36" s="77" t="s">
        <v>308</v>
      </c>
      <c r="BZ36" s="77">
        <v>7.0000000000000007E-2</v>
      </c>
      <c r="CA36" s="77" t="s">
        <v>308</v>
      </c>
      <c r="CB36" s="77" t="s">
        <v>308</v>
      </c>
      <c r="CC36" s="77" t="s">
        <v>308</v>
      </c>
      <c r="CD36" s="77">
        <v>0.84</v>
      </c>
      <c r="CE36" s="77">
        <v>16400</v>
      </c>
      <c r="CF36" s="77">
        <v>1.5</v>
      </c>
      <c r="CG36" s="77" t="s">
        <v>308</v>
      </c>
      <c r="CH36" s="77">
        <v>2.2000000000000002</v>
      </c>
    </row>
    <row r="37" spans="1:86" s="3" customFormat="1" x14ac:dyDescent="0.25">
      <c r="A37" s="70" t="s">
        <v>139</v>
      </c>
      <c r="B37" s="71">
        <v>509753</v>
      </c>
      <c r="C37" s="71">
        <v>5514980.8300000001</v>
      </c>
      <c r="D37" s="72">
        <v>345.82576899999998</v>
      </c>
      <c r="E37" s="73" t="s">
        <v>161</v>
      </c>
      <c r="F37" s="74">
        <v>83.62</v>
      </c>
      <c r="G37" s="74">
        <v>83.75</v>
      </c>
      <c r="H37" s="75" t="s">
        <v>314</v>
      </c>
      <c r="I37" s="76" t="s">
        <v>302</v>
      </c>
      <c r="J37" s="77">
        <v>5.19</v>
      </c>
      <c r="K37" s="77">
        <v>0.03</v>
      </c>
      <c r="L37" s="77">
        <v>1.36</v>
      </c>
      <c r="M37" s="77" t="s">
        <v>308</v>
      </c>
      <c r="N37" s="77">
        <v>46.4</v>
      </c>
      <c r="O37" s="77">
        <v>0.87</v>
      </c>
      <c r="P37" s="77">
        <v>1.21</v>
      </c>
      <c r="Q37" s="77">
        <v>0.15</v>
      </c>
      <c r="R37" s="77">
        <v>1.27</v>
      </c>
      <c r="S37" s="77">
        <v>0.14000000000000001</v>
      </c>
      <c r="T37" s="77">
        <v>30.1</v>
      </c>
      <c r="U37" s="77">
        <v>0.66</v>
      </c>
      <c r="V37" s="77" t="s">
        <v>308</v>
      </c>
      <c r="W37" s="77" t="s">
        <v>308</v>
      </c>
      <c r="X37" s="77">
        <v>3.53</v>
      </c>
      <c r="Y37" s="77">
        <v>90.9</v>
      </c>
      <c r="Z37" s="77">
        <v>0.05</v>
      </c>
      <c r="AA37" s="77">
        <v>7.0000000000000007E-2</v>
      </c>
      <c r="AB37" s="77">
        <v>2.7</v>
      </c>
      <c r="AC37" s="77">
        <v>0.96</v>
      </c>
      <c r="AD37" s="77" t="s">
        <v>308</v>
      </c>
      <c r="AE37" s="77">
        <v>31.5</v>
      </c>
      <c r="AF37" s="77">
        <v>0.77</v>
      </c>
      <c r="AG37" s="77">
        <v>0.7</v>
      </c>
      <c r="AH37" s="77">
        <v>0.05</v>
      </c>
      <c r="AI37" s="77">
        <v>6.96</v>
      </c>
      <c r="AJ37" s="77">
        <v>13.6</v>
      </c>
      <c r="AK37" s="77">
        <v>0.39</v>
      </c>
      <c r="AL37" s="77">
        <v>126</v>
      </c>
      <c r="AM37" s="77">
        <v>201</v>
      </c>
      <c r="AN37" s="77" t="s">
        <v>308</v>
      </c>
      <c r="AO37" s="77">
        <v>67600</v>
      </c>
      <c r="AP37" s="77" t="s">
        <v>308</v>
      </c>
      <c r="AQ37" s="77">
        <v>994</v>
      </c>
      <c r="AR37" s="77">
        <v>114</v>
      </c>
      <c r="AS37" s="77" t="s">
        <v>308</v>
      </c>
      <c r="AT37" s="77">
        <v>103</v>
      </c>
      <c r="AU37" s="77">
        <v>86</v>
      </c>
      <c r="AV37" s="77">
        <v>148</v>
      </c>
      <c r="AW37" s="77">
        <v>0.38100000000000001</v>
      </c>
      <c r="AX37" s="77">
        <v>23</v>
      </c>
      <c r="AY37" s="77">
        <v>51</v>
      </c>
      <c r="AZ37" s="77">
        <v>0.6</v>
      </c>
      <c r="BA37" s="77">
        <v>1.6</v>
      </c>
      <c r="BB37" s="77">
        <v>50.3</v>
      </c>
      <c r="BC37" s="77">
        <v>75.900000000000006</v>
      </c>
      <c r="BD37" s="77">
        <v>5.8</v>
      </c>
      <c r="BE37" s="77">
        <v>2.76</v>
      </c>
      <c r="BF37" s="77">
        <v>1.5</v>
      </c>
      <c r="BG37" s="77">
        <v>1.23</v>
      </c>
      <c r="BH37" s="77">
        <v>16.600000000000001</v>
      </c>
      <c r="BI37" s="77">
        <v>3.16</v>
      </c>
      <c r="BJ37" s="77">
        <v>2</v>
      </c>
      <c r="BK37" s="77">
        <v>2</v>
      </c>
      <c r="BL37" s="77">
        <v>0.48</v>
      </c>
      <c r="BM37" s="77">
        <v>1.8</v>
      </c>
      <c r="BN37" s="77">
        <v>38.4</v>
      </c>
      <c r="BO37" s="77">
        <v>0.18</v>
      </c>
      <c r="BP37" s="77">
        <v>576</v>
      </c>
      <c r="BQ37" s="77">
        <v>2</v>
      </c>
      <c r="BR37" s="77">
        <v>15.4</v>
      </c>
      <c r="BS37" s="77">
        <v>6</v>
      </c>
      <c r="BT37" s="77">
        <v>4.1100000000000003</v>
      </c>
      <c r="BU37" s="77">
        <v>29.4</v>
      </c>
      <c r="BV37" s="77" t="s">
        <v>308</v>
      </c>
      <c r="BW37" s="77">
        <v>2.9</v>
      </c>
      <c r="BX37" s="77">
        <v>6</v>
      </c>
      <c r="BY37" s="77" t="s">
        <v>308</v>
      </c>
      <c r="BZ37" s="77">
        <v>0.48</v>
      </c>
      <c r="CA37" s="77">
        <v>0.4</v>
      </c>
      <c r="CB37" s="77">
        <v>0.5</v>
      </c>
      <c r="CC37" s="77">
        <v>0.17</v>
      </c>
      <c r="CD37" s="77">
        <v>7.91</v>
      </c>
      <c r="CE37" s="77">
        <v>139</v>
      </c>
      <c r="CF37" s="77">
        <v>13.3</v>
      </c>
      <c r="CG37" s="77">
        <v>1.3</v>
      </c>
      <c r="CH37" s="77">
        <v>60.6</v>
      </c>
    </row>
    <row r="38" spans="1:86" s="3" customFormat="1" x14ac:dyDescent="0.25">
      <c r="A38" s="70" t="s">
        <v>173</v>
      </c>
      <c r="B38" s="71">
        <v>509617.920461</v>
      </c>
      <c r="C38" s="71">
        <v>5514981.1826600004</v>
      </c>
      <c r="D38" s="82"/>
      <c r="E38" s="73" t="s">
        <v>294</v>
      </c>
      <c r="F38" s="74"/>
      <c r="G38" s="74"/>
      <c r="H38" s="75" t="s">
        <v>314</v>
      </c>
      <c r="I38" s="76" t="s">
        <v>302</v>
      </c>
      <c r="J38" s="77">
        <v>0.27</v>
      </c>
      <c r="K38" s="77" t="s">
        <v>308</v>
      </c>
      <c r="L38" s="77">
        <v>0.05</v>
      </c>
      <c r="M38" s="77">
        <v>0.05</v>
      </c>
      <c r="N38" s="77">
        <v>4.51</v>
      </c>
      <c r="O38" s="77">
        <v>0.04</v>
      </c>
      <c r="P38" s="77">
        <v>0.19</v>
      </c>
      <c r="Q38" s="77">
        <v>7.0000000000000007E-2</v>
      </c>
      <c r="R38" s="77">
        <v>0.31</v>
      </c>
      <c r="S38" s="77">
        <v>0.02</v>
      </c>
      <c r="T38" s="77">
        <v>91.9</v>
      </c>
      <c r="U38" s="77">
        <v>0.02</v>
      </c>
      <c r="V38" s="77" t="s">
        <v>308</v>
      </c>
      <c r="W38" s="77" t="s">
        <v>308</v>
      </c>
      <c r="X38" s="77">
        <v>1.47</v>
      </c>
      <c r="Y38" s="77">
        <v>98.9</v>
      </c>
      <c r="Z38" s="77">
        <v>0.06</v>
      </c>
      <c r="AA38" s="77">
        <v>0.01</v>
      </c>
      <c r="AB38" s="77">
        <v>0.13</v>
      </c>
      <c r="AC38" s="77" t="s">
        <v>308</v>
      </c>
      <c r="AD38" s="77">
        <v>3.6999999999999998E-2</v>
      </c>
      <c r="AE38" s="77">
        <v>3</v>
      </c>
      <c r="AF38" s="77">
        <v>0.05</v>
      </c>
      <c r="AG38" s="77">
        <v>0.08</v>
      </c>
      <c r="AH38" s="77" t="s">
        <v>308</v>
      </c>
      <c r="AI38" s="77">
        <v>1.29</v>
      </c>
      <c r="AJ38" s="77">
        <v>42.4</v>
      </c>
      <c r="AK38" s="77">
        <v>5.0000000000000001E-3</v>
      </c>
      <c r="AL38" s="77" t="s">
        <v>308</v>
      </c>
      <c r="AM38" s="77">
        <v>19.3</v>
      </c>
      <c r="AN38" s="77" t="s">
        <v>308</v>
      </c>
      <c r="AO38" s="77">
        <v>12900</v>
      </c>
      <c r="AP38" s="77" t="s">
        <v>308</v>
      </c>
      <c r="AQ38" s="77">
        <v>372</v>
      </c>
      <c r="AR38" s="77">
        <v>16</v>
      </c>
      <c r="AS38" s="77" t="s">
        <v>308</v>
      </c>
      <c r="AT38" s="77">
        <v>10.5</v>
      </c>
      <c r="AU38" s="77">
        <v>8</v>
      </c>
      <c r="AV38" s="77">
        <v>29</v>
      </c>
      <c r="AW38" s="77">
        <v>5.75</v>
      </c>
      <c r="AX38" s="77">
        <v>15</v>
      </c>
      <c r="AY38" s="77">
        <v>49</v>
      </c>
      <c r="AZ38" s="77">
        <v>0.3</v>
      </c>
      <c r="BA38" s="77" t="s">
        <v>308</v>
      </c>
      <c r="BB38" s="77">
        <v>1.3</v>
      </c>
      <c r="BC38" s="77">
        <v>22.5</v>
      </c>
      <c r="BD38" s="77">
        <v>0.9</v>
      </c>
      <c r="BE38" s="77" t="s">
        <v>308</v>
      </c>
      <c r="BF38" s="77" t="s">
        <v>308</v>
      </c>
      <c r="BG38" s="77" t="s">
        <v>308</v>
      </c>
      <c r="BH38" s="77">
        <v>0.57999999999999996</v>
      </c>
      <c r="BI38" s="77" t="s">
        <v>308</v>
      </c>
      <c r="BJ38" s="77" t="s">
        <v>308</v>
      </c>
      <c r="BK38" s="77" t="s">
        <v>308</v>
      </c>
      <c r="BL38" s="77" t="s">
        <v>308</v>
      </c>
      <c r="BM38" s="77">
        <v>0.4</v>
      </c>
      <c r="BN38" s="77">
        <v>0.8</v>
      </c>
      <c r="BO38" s="77" t="s">
        <v>308</v>
      </c>
      <c r="BP38" s="77">
        <v>8</v>
      </c>
      <c r="BQ38" s="77" t="s">
        <v>308</v>
      </c>
      <c r="BR38" s="77">
        <v>0.3</v>
      </c>
      <c r="BS38" s="77" t="s">
        <v>308</v>
      </c>
      <c r="BT38" s="77">
        <v>0.09</v>
      </c>
      <c r="BU38" s="77">
        <v>4.3</v>
      </c>
      <c r="BV38" s="77" t="s">
        <v>308</v>
      </c>
      <c r="BW38" s="77" t="s">
        <v>308</v>
      </c>
      <c r="BX38" s="77" t="s">
        <v>308</v>
      </c>
      <c r="BY38" s="77" t="s">
        <v>308</v>
      </c>
      <c r="BZ38" s="77" t="s">
        <v>308</v>
      </c>
      <c r="CA38" s="77" t="s">
        <v>308</v>
      </c>
      <c r="CB38" s="77" t="s">
        <v>308</v>
      </c>
      <c r="CC38" s="77" t="s">
        <v>308</v>
      </c>
      <c r="CD38" s="77">
        <v>0.56999999999999995</v>
      </c>
      <c r="CE38" s="77">
        <v>21</v>
      </c>
      <c r="CF38" s="77">
        <v>0.25</v>
      </c>
      <c r="CG38" s="77" t="s">
        <v>308</v>
      </c>
      <c r="CH38" s="77" t="s">
        <v>308</v>
      </c>
    </row>
    <row r="39" spans="1:86" s="3" customFormat="1" x14ac:dyDescent="0.25">
      <c r="A39" s="70" t="s">
        <v>174</v>
      </c>
      <c r="B39" s="71">
        <v>509638.94441599998</v>
      </c>
      <c r="C39" s="71">
        <v>5514978.4406199995</v>
      </c>
      <c r="D39" s="82"/>
      <c r="E39" s="73" t="s">
        <v>281</v>
      </c>
      <c r="F39" s="74"/>
      <c r="G39" s="74"/>
      <c r="H39" s="75" t="s">
        <v>314</v>
      </c>
      <c r="I39" s="76" t="s">
        <v>302</v>
      </c>
      <c r="J39" s="77">
        <v>0.41</v>
      </c>
      <c r="K39" s="77" t="s">
        <v>308</v>
      </c>
      <c r="L39" s="77">
        <v>0.12</v>
      </c>
      <c r="M39" s="77">
        <v>0.04</v>
      </c>
      <c r="N39" s="77">
        <v>13.7</v>
      </c>
      <c r="O39" s="77">
        <v>0.02</v>
      </c>
      <c r="P39" s="77">
        <v>0.23</v>
      </c>
      <c r="Q39" s="77">
        <v>0.05</v>
      </c>
      <c r="R39" s="77">
        <v>0.28999999999999998</v>
      </c>
      <c r="S39" s="77">
        <v>0.03</v>
      </c>
      <c r="T39" s="77">
        <v>82.2</v>
      </c>
      <c r="U39" s="77">
        <v>0.03</v>
      </c>
      <c r="V39" s="77" t="s">
        <v>308</v>
      </c>
      <c r="W39" s="77" t="s">
        <v>308</v>
      </c>
      <c r="X39" s="77">
        <v>1.29</v>
      </c>
      <c r="Y39" s="77">
        <v>98.4</v>
      </c>
      <c r="Z39" s="77">
        <v>7.0000000000000007E-2</v>
      </c>
      <c r="AA39" s="77">
        <v>0.01</v>
      </c>
      <c r="AB39" s="77">
        <v>0.23</v>
      </c>
      <c r="AC39" s="77">
        <v>0.09</v>
      </c>
      <c r="AD39" s="77">
        <v>3.2000000000000001E-2</v>
      </c>
      <c r="AE39" s="77">
        <v>9.5399999999999991</v>
      </c>
      <c r="AF39" s="77" t="s">
        <v>308</v>
      </c>
      <c r="AG39" s="77">
        <v>0.13</v>
      </c>
      <c r="AH39" s="77" t="s">
        <v>308</v>
      </c>
      <c r="AI39" s="77">
        <v>1.69</v>
      </c>
      <c r="AJ39" s="77">
        <v>38.299999999999997</v>
      </c>
      <c r="AK39" s="77">
        <v>0.01</v>
      </c>
      <c r="AL39" s="77">
        <v>42</v>
      </c>
      <c r="AM39" s="77">
        <v>11</v>
      </c>
      <c r="AN39" s="77" t="s">
        <v>308</v>
      </c>
      <c r="AO39" s="77">
        <v>15700</v>
      </c>
      <c r="AP39" s="77" t="s">
        <v>308</v>
      </c>
      <c r="AQ39" s="77">
        <v>348</v>
      </c>
      <c r="AR39" s="77">
        <v>11</v>
      </c>
      <c r="AS39" s="77" t="s">
        <v>308</v>
      </c>
      <c r="AT39" s="77">
        <v>10.5</v>
      </c>
      <c r="AU39" s="77">
        <v>25</v>
      </c>
      <c r="AV39" s="77">
        <v>68</v>
      </c>
      <c r="AW39" s="77">
        <v>0.377</v>
      </c>
      <c r="AX39" s="77">
        <v>18</v>
      </c>
      <c r="AY39" s="77">
        <v>33</v>
      </c>
      <c r="AZ39" s="77">
        <v>0.6</v>
      </c>
      <c r="BA39" s="77">
        <v>1.2</v>
      </c>
      <c r="BB39" s="77">
        <v>2.2000000000000002</v>
      </c>
      <c r="BC39" s="77">
        <v>26.1</v>
      </c>
      <c r="BD39" s="77">
        <v>0.5</v>
      </c>
      <c r="BE39" s="77">
        <v>0.5</v>
      </c>
      <c r="BF39" s="77">
        <v>0.3</v>
      </c>
      <c r="BG39" s="77">
        <v>0.2</v>
      </c>
      <c r="BH39" s="77">
        <v>3.47</v>
      </c>
      <c r="BI39" s="77">
        <v>0.53</v>
      </c>
      <c r="BJ39" s="77" t="s">
        <v>308</v>
      </c>
      <c r="BK39" s="77" t="s">
        <v>308</v>
      </c>
      <c r="BL39" s="77">
        <v>0.1</v>
      </c>
      <c r="BM39" s="77">
        <v>0.5</v>
      </c>
      <c r="BN39" s="77">
        <v>0.7</v>
      </c>
      <c r="BO39" s="77" t="s">
        <v>308</v>
      </c>
      <c r="BP39" s="77">
        <v>562</v>
      </c>
      <c r="BQ39" s="77" t="s">
        <v>308</v>
      </c>
      <c r="BR39" s="77">
        <v>1.7</v>
      </c>
      <c r="BS39" s="77">
        <v>25</v>
      </c>
      <c r="BT39" s="77">
        <v>0.31</v>
      </c>
      <c r="BU39" s="77">
        <v>2.4</v>
      </c>
      <c r="BV39" s="77">
        <v>0.3</v>
      </c>
      <c r="BW39" s="77">
        <v>0.5</v>
      </c>
      <c r="BX39" s="77">
        <v>1</v>
      </c>
      <c r="BY39" s="77" t="s">
        <v>308</v>
      </c>
      <c r="BZ39" s="77">
        <v>0.08</v>
      </c>
      <c r="CA39" s="77">
        <v>0.3</v>
      </c>
      <c r="CB39" s="77" t="s">
        <v>308</v>
      </c>
      <c r="CC39" s="77" t="s">
        <v>308</v>
      </c>
      <c r="CD39" s="77">
        <v>32.1</v>
      </c>
      <c r="CE39" s="77">
        <v>2</v>
      </c>
      <c r="CF39" s="77">
        <v>2.2000000000000002</v>
      </c>
      <c r="CG39" s="77">
        <v>0.2</v>
      </c>
      <c r="CH39" s="77">
        <v>3.3</v>
      </c>
    </row>
    <row r="40" spans="1:86" s="3" customFormat="1" x14ac:dyDescent="0.25">
      <c r="A40" s="70" t="s">
        <v>175</v>
      </c>
      <c r="B40" s="71">
        <v>509530.07799999998</v>
      </c>
      <c r="C40" s="71">
        <v>5514974.3449999997</v>
      </c>
      <c r="D40" s="82"/>
      <c r="E40" s="73" t="s">
        <v>220</v>
      </c>
      <c r="F40" s="74"/>
      <c r="G40" s="74"/>
      <c r="H40" s="75" t="s">
        <v>314</v>
      </c>
      <c r="I40" s="76" t="s">
        <v>302</v>
      </c>
      <c r="J40" s="77">
        <v>1.55</v>
      </c>
      <c r="K40" s="77" t="s">
        <v>308</v>
      </c>
      <c r="L40" s="77">
        <v>5.61</v>
      </c>
      <c r="M40" s="77" t="s">
        <v>308</v>
      </c>
      <c r="N40" s="77">
        <v>41.2</v>
      </c>
      <c r="O40" s="77">
        <v>0.47</v>
      </c>
      <c r="P40" s="77">
        <v>5.37</v>
      </c>
      <c r="Q40" s="77">
        <v>0.1</v>
      </c>
      <c r="R40" s="77">
        <v>0.34</v>
      </c>
      <c r="S40" s="77">
        <v>0.05</v>
      </c>
      <c r="T40" s="77">
        <v>26.2</v>
      </c>
      <c r="U40" s="77">
        <v>7.0000000000000007E-2</v>
      </c>
      <c r="V40" s="77" t="s">
        <v>308</v>
      </c>
      <c r="W40" s="77">
        <v>0.03</v>
      </c>
      <c r="X40" s="77">
        <v>4.1100000000000003</v>
      </c>
      <c r="Y40" s="77">
        <v>85.1</v>
      </c>
      <c r="Z40" s="77">
        <v>0.06</v>
      </c>
      <c r="AA40" s="77">
        <v>0.06</v>
      </c>
      <c r="AB40" s="77">
        <v>0.8</v>
      </c>
      <c r="AC40" s="77">
        <v>3.88</v>
      </c>
      <c r="AD40" s="77">
        <v>5.0000000000000001E-3</v>
      </c>
      <c r="AE40" s="77">
        <v>26.9</v>
      </c>
      <c r="AF40" s="77">
        <v>0.42</v>
      </c>
      <c r="AG40" s="77">
        <v>3.22</v>
      </c>
      <c r="AH40" s="77" t="s">
        <v>308</v>
      </c>
      <c r="AI40" s="77">
        <v>11.1</v>
      </c>
      <c r="AJ40" s="77">
        <v>11.8</v>
      </c>
      <c r="AK40" s="77">
        <v>0.04</v>
      </c>
      <c r="AL40" s="77">
        <v>146</v>
      </c>
      <c r="AM40" s="77">
        <v>43.7</v>
      </c>
      <c r="AN40" s="77" t="s">
        <v>308</v>
      </c>
      <c r="AO40" s="77">
        <v>103000</v>
      </c>
      <c r="AP40" s="77" t="s">
        <v>308</v>
      </c>
      <c r="AQ40" s="77">
        <v>657</v>
      </c>
      <c r="AR40" s="77">
        <v>49</v>
      </c>
      <c r="AS40" s="77">
        <v>7</v>
      </c>
      <c r="AT40" s="77">
        <v>12.7</v>
      </c>
      <c r="AU40" s="77">
        <v>143</v>
      </c>
      <c r="AV40" s="77">
        <v>91</v>
      </c>
      <c r="AW40" s="77">
        <v>2.31</v>
      </c>
      <c r="AX40" s="77">
        <v>49</v>
      </c>
      <c r="AY40" s="77">
        <v>20</v>
      </c>
      <c r="AZ40" s="77">
        <v>1.5</v>
      </c>
      <c r="BA40" s="77">
        <v>12.8</v>
      </c>
      <c r="BB40" s="77">
        <v>0.8</v>
      </c>
      <c r="BC40" s="77">
        <v>50.9</v>
      </c>
      <c r="BD40" s="77">
        <v>0.3</v>
      </c>
      <c r="BE40" s="77">
        <v>0.27</v>
      </c>
      <c r="BF40" s="77">
        <v>0.17</v>
      </c>
      <c r="BG40" s="77">
        <v>0.08</v>
      </c>
      <c r="BH40" s="77">
        <v>8.14</v>
      </c>
      <c r="BI40" s="77">
        <v>0.21</v>
      </c>
      <c r="BJ40" s="77">
        <v>3</v>
      </c>
      <c r="BK40" s="77" t="s">
        <v>308</v>
      </c>
      <c r="BL40" s="77">
        <v>0.06</v>
      </c>
      <c r="BM40" s="77">
        <v>3.5</v>
      </c>
      <c r="BN40" s="77">
        <v>0.4</v>
      </c>
      <c r="BO40" s="77" t="s">
        <v>308</v>
      </c>
      <c r="BP40" s="77">
        <v>8670</v>
      </c>
      <c r="BQ40" s="77" t="s">
        <v>308</v>
      </c>
      <c r="BR40" s="77">
        <v>0.6</v>
      </c>
      <c r="BS40" s="77">
        <v>12</v>
      </c>
      <c r="BT40" s="77">
        <v>0.1</v>
      </c>
      <c r="BU40" s="77">
        <v>6.1</v>
      </c>
      <c r="BV40" s="77">
        <v>0.4</v>
      </c>
      <c r="BW40" s="77">
        <v>0.3</v>
      </c>
      <c r="BX40" s="77">
        <v>10</v>
      </c>
      <c r="BY40" s="77" t="s">
        <v>308</v>
      </c>
      <c r="BZ40" s="77" t="s">
        <v>308</v>
      </c>
      <c r="CA40" s="77" t="s">
        <v>308</v>
      </c>
      <c r="CB40" s="77" t="s">
        <v>308</v>
      </c>
      <c r="CC40" s="77" t="s">
        <v>308</v>
      </c>
      <c r="CD40" s="77">
        <v>1.87</v>
      </c>
      <c r="CE40" s="77" t="s">
        <v>308</v>
      </c>
      <c r="CF40" s="77">
        <v>1.6</v>
      </c>
      <c r="CG40" s="77">
        <v>0.2</v>
      </c>
      <c r="CH40" s="77">
        <v>3.3</v>
      </c>
    </row>
    <row r="41" spans="1:86" s="14" customFormat="1" ht="11.25" x14ac:dyDescent="0.2">
      <c r="A41" s="15" t="s">
        <v>210</v>
      </c>
      <c r="B41" s="17">
        <v>509783.98700000002</v>
      </c>
      <c r="C41" s="17">
        <v>5514849.017</v>
      </c>
      <c r="D41" s="78"/>
      <c r="E41" s="18" t="s">
        <v>223</v>
      </c>
      <c r="F41" s="84"/>
      <c r="G41" s="84"/>
      <c r="H41" s="75" t="s">
        <v>314</v>
      </c>
      <c r="I41" s="76" t="s">
        <v>289</v>
      </c>
      <c r="J41" s="20">
        <v>13.9</v>
      </c>
      <c r="K41" s="20">
        <v>0.02</v>
      </c>
      <c r="L41" s="20">
        <v>3.28</v>
      </c>
      <c r="M41" s="20" t="s">
        <v>308</v>
      </c>
      <c r="N41" s="20">
        <v>13.3</v>
      </c>
      <c r="O41" s="20">
        <v>0.84</v>
      </c>
      <c r="P41" s="20">
        <v>2.1800000000000002</v>
      </c>
      <c r="Q41" s="20">
        <v>0.1</v>
      </c>
      <c r="R41" s="20">
        <v>6.5</v>
      </c>
      <c r="S41" s="20">
        <v>0.17</v>
      </c>
      <c r="T41" s="20">
        <v>56.2</v>
      </c>
      <c r="U41" s="20">
        <v>1.67</v>
      </c>
      <c r="V41" s="20" t="s">
        <v>308</v>
      </c>
      <c r="W41" s="20">
        <v>0.01</v>
      </c>
      <c r="X41" s="20">
        <v>1.18</v>
      </c>
      <c r="Y41" s="20">
        <v>99.4</v>
      </c>
      <c r="Z41" s="20">
        <v>0.03</v>
      </c>
      <c r="AA41" s="20" t="s">
        <v>308</v>
      </c>
      <c r="AB41" s="20">
        <v>7.13</v>
      </c>
      <c r="AC41" s="20">
        <v>2.2599999999999998</v>
      </c>
      <c r="AD41" s="20">
        <v>6.0000000000000001E-3</v>
      </c>
      <c r="AE41" s="20">
        <v>9.16</v>
      </c>
      <c r="AF41" s="20">
        <v>0.73</v>
      </c>
      <c r="AG41" s="20">
        <v>1.31</v>
      </c>
      <c r="AH41" s="20">
        <v>7.0000000000000007E-2</v>
      </c>
      <c r="AI41" s="20">
        <v>0.27</v>
      </c>
      <c r="AJ41" s="20">
        <v>25.1</v>
      </c>
      <c r="AK41" s="20">
        <v>0.98</v>
      </c>
      <c r="AL41" s="20">
        <v>36</v>
      </c>
      <c r="AM41" s="20">
        <v>107</v>
      </c>
      <c r="AN41" s="20">
        <v>16</v>
      </c>
      <c r="AO41" s="20">
        <v>3560</v>
      </c>
      <c r="AP41" s="20" t="s">
        <v>308</v>
      </c>
      <c r="AQ41" s="20">
        <v>681</v>
      </c>
      <c r="AR41" s="20">
        <v>11</v>
      </c>
      <c r="AS41" s="20">
        <v>8</v>
      </c>
      <c r="AT41" s="20">
        <v>113</v>
      </c>
      <c r="AU41" s="20">
        <v>62</v>
      </c>
      <c r="AV41" s="20">
        <v>71</v>
      </c>
      <c r="AW41" s="20">
        <v>9.8000000000000004E-2</v>
      </c>
      <c r="AX41" s="20">
        <v>2</v>
      </c>
      <c r="AY41" s="20" t="s">
        <v>308</v>
      </c>
      <c r="AZ41" s="20">
        <v>0.2</v>
      </c>
      <c r="BA41" s="20" t="s">
        <v>308</v>
      </c>
      <c r="BB41" s="20">
        <v>42.7</v>
      </c>
      <c r="BC41" s="20">
        <v>23.4</v>
      </c>
      <c r="BD41" s="20">
        <v>2.7</v>
      </c>
      <c r="BE41" s="20">
        <v>6.52</v>
      </c>
      <c r="BF41" s="20">
        <v>3.52</v>
      </c>
      <c r="BG41" s="20">
        <v>2.5099999999999998</v>
      </c>
      <c r="BH41" s="20">
        <v>19.600000000000001</v>
      </c>
      <c r="BI41" s="20">
        <v>7.02</v>
      </c>
      <c r="BJ41" s="20">
        <v>1</v>
      </c>
      <c r="BK41" s="20">
        <v>5</v>
      </c>
      <c r="BL41" s="20">
        <v>1.24</v>
      </c>
      <c r="BM41" s="20">
        <v>0.2</v>
      </c>
      <c r="BN41" s="20">
        <v>22.5</v>
      </c>
      <c r="BO41" s="20">
        <v>0.47</v>
      </c>
      <c r="BP41" s="20" t="s">
        <v>308</v>
      </c>
      <c r="BQ41" s="20">
        <v>10</v>
      </c>
      <c r="BR41" s="20">
        <v>25.5</v>
      </c>
      <c r="BS41" s="20">
        <v>17</v>
      </c>
      <c r="BT41" s="20">
        <v>5.18</v>
      </c>
      <c r="BU41" s="20">
        <v>34.9</v>
      </c>
      <c r="BV41" s="20" t="s">
        <v>308</v>
      </c>
      <c r="BW41" s="20">
        <v>6.7</v>
      </c>
      <c r="BX41" s="20">
        <v>6</v>
      </c>
      <c r="BY41" s="20" t="s">
        <v>308</v>
      </c>
      <c r="BZ41" s="20">
        <v>1.05</v>
      </c>
      <c r="CA41" s="20">
        <v>1.3</v>
      </c>
      <c r="CB41" s="20">
        <v>4.5</v>
      </c>
      <c r="CC41" s="20">
        <v>0.48</v>
      </c>
      <c r="CD41" s="20">
        <v>3.8</v>
      </c>
      <c r="CE41" s="20">
        <v>14</v>
      </c>
      <c r="CF41" s="20">
        <v>34.5</v>
      </c>
      <c r="CG41" s="20">
        <v>3.2</v>
      </c>
      <c r="CH41" s="20">
        <v>192</v>
      </c>
    </row>
    <row r="42" spans="1:86" s="3" customFormat="1" x14ac:dyDescent="0.25">
      <c r="A42" s="70" t="s">
        <v>211</v>
      </c>
      <c r="B42" s="71">
        <v>509783.98700000002</v>
      </c>
      <c r="C42" s="71">
        <v>5514849.017</v>
      </c>
      <c r="D42" s="82"/>
      <c r="E42" s="73" t="s">
        <v>223</v>
      </c>
      <c r="F42" s="74"/>
      <c r="G42" s="74"/>
      <c r="H42" s="75" t="s">
        <v>314</v>
      </c>
      <c r="I42" s="76" t="s">
        <v>289</v>
      </c>
      <c r="J42" s="77">
        <v>8.14</v>
      </c>
      <c r="K42" s="77" t="s">
        <v>308</v>
      </c>
      <c r="L42" s="77">
        <v>0.98</v>
      </c>
      <c r="M42" s="77">
        <v>0.01</v>
      </c>
      <c r="N42" s="77">
        <v>34.1</v>
      </c>
      <c r="O42" s="77">
        <v>0.62</v>
      </c>
      <c r="P42" s="77">
        <v>1.51</v>
      </c>
      <c r="Q42" s="77">
        <v>0.09</v>
      </c>
      <c r="R42" s="77">
        <v>2.97</v>
      </c>
      <c r="S42" s="77">
        <v>0.17</v>
      </c>
      <c r="T42" s="77">
        <v>39.5</v>
      </c>
      <c r="U42" s="77">
        <v>0.95</v>
      </c>
      <c r="V42" s="77" t="s">
        <v>308</v>
      </c>
      <c r="W42" s="77" t="s">
        <v>308</v>
      </c>
      <c r="X42" s="77">
        <v>7.93</v>
      </c>
      <c r="Y42" s="77">
        <v>97</v>
      </c>
      <c r="Z42" s="77">
        <v>0.06</v>
      </c>
      <c r="AA42" s="77">
        <v>0.05</v>
      </c>
      <c r="AB42" s="77">
        <v>4.09</v>
      </c>
      <c r="AC42" s="77">
        <v>0.67</v>
      </c>
      <c r="AD42" s="77">
        <v>0.01</v>
      </c>
      <c r="AE42" s="77">
        <v>22.8</v>
      </c>
      <c r="AF42" s="77">
        <v>0.53</v>
      </c>
      <c r="AG42" s="77">
        <v>0.89</v>
      </c>
      <c r="AH42" s="77">
        <v>0.06</v>
      </c>
      <c r="AI42" s="77">
        <v>9.73</v>
      </c>
      <c r="AJ42" s="77">
        <v>17.5</v>
      </c>
      <c r="AK42" s="77">
        <v>0.54</v>
      </c>
      <c r="AL42" s="77">
        <v>84</v>
      </c>
      <c r="AM42" s="77">
        <v>39.9</v>
      </c>
      <c r="AN42" s="77">
        <v>9</v>
      </c>
      <c r="AO42" s="77">
        <v>21900</v>
      </c>
      <c r="AP42" s="77" t="s">
        <v>308</v>
      </c>
      <c r="AQ42" s="77">
        <v>499</v>
      </c>
      <c r="AR42" s="77">
        <v>143</v>
      </c>
      <c r="AS42" s="77">
        <v>5</v>
      </c>
      <c r="AT42" s="77">
        <v>49.2</v>
      </c>
      <c r="AU42" s="77">
        <v>51</v>
      </c>
      <c r="AV42" s="77">
        <v>210</v>
      </c>
      <c r="AW42" s="77">
        <v>4.16</v>
      </c>
      <c r="AX42" s="77">
        <v>15</v>
      </c>
      <c r="AY42" s="77">
        <v>8</v>
      </c>
      <c r="AZ42" s="77">
        <v>2</v>
      </c>
      <c r="BA42" s="77">
        <v>1.2</v>
      </c>
      <c r="BB42" s="77">
        <v>102</v>
      </c>
      <c r="BC42" s="77">
        <v>228</v>
      </c>
      <c r="BD42" s="77">
        <v>4.8</v>
      </c>
      <c r="BE42" s="77">
        <v>3.32</v>
      </c>
      <c r="BF42" s="77">
        <v>1.8</v>
      </c>
      <c r="BG42" s="77">
        <v>1.3</v>
      </c>
      <c r="BH42" s="77">
        <v>14.8</v>
      </c>
      <c r="BI42" s="77">
        <v>4.0199999999999996</v>
      </c>
      <c r="BJ42" s="77">
        <v>1</v>
      </c>
      <c r="BK42" s="77">
        <v>3</v>
      </c>
      <c r="BL42" s="77">
        <v>0.61</v>
      </c>
      <c r="BM42" s="77">
        <v>3.8</v>
      </c>
      <c r="BN42" s="77">
        <v>80.599999999999994</v>
      </c>
      <c r="BO42" s="77">
        <v>0.24</v>
      </c>
      <c r="BP42" s="77">
        <v>282</v>
      </c>
      <c r="BQ42" s="77">
        <v>6</v>
      </c>
      <c r="BR42" s="77">
        <v>27.3</v>
      </c>
      <c r="BS42" s="77">
        <v>12</v>
      </c>
      <c r="BT42" s="77">
        <v>7.96</v>
      </c>
      <c r="BU42" s="77">
        <v>55.8</v>
      </c>
      <c r="BV42" s="77">
        <v>0.9</v>
      </c>
      <c r="BW42" s="77">
        <v>4.4000000000000004</v>
      </c>
      <c r="BX42" s="77">
        <v>8</v>
      </c>
      <c r="BY42" s="77" t="s">
        <v>308</v>
      </c>
      <c r="BZ42" s="77">
        <v>0.57999999999999996</v>
      </c>
      <c r="CA42" s="77">
        <v>0.7</v>
      </c>
      <c r="CB42" s="77">
        <v>5.6</v>
      </c>
      <c r="CC42" s="77">
        <v>0.24</v>
      </c>
      <c r="CD42" s="77">
        <v>13.7</v>
      </c>
      <c r="CE42" s="77">
        <v>20</v>
      </c>
      <c r="CF42" s="77">
        <v>17.2</v>
      </c>
      <c r="CG42" s="77">
        <v>1.7</v>
      </c>
      <c r="CH42" s="77">
        <v>92.8</v>
      </c>
    </row>
    <row r="43" spans="1:86" s="3" customFormat="1" x14ac:dyDescent="0.25">
      <c r="A43" s="70" t="s">
        <v>217</v>
      </c>
      <c r="B43" s="71">
        <v>509836.04</v>
      </c>
      <c r="C43" s="71">
        <v>5514867.6670000004</v>
      </c>
      <c r="D43" s="82"/>
      <c r="E43" s="73" t="s">
        <v>226</v>
      </c>
      <c r="F43" s="74"/>
      <c r="G43" s="74"/>
      <c r="H43" s="75" t="s">
        <v>314</v>
      </c>
      <c r="I43" s="76" t="s">
        <v>289</v>
      </c>
      <c r="J43" s="77">
        <v>1.45</v>
      </c>
      <c r="K43" s="77" t="s">
        <v>308</v>
      </c>
      <c r="L43" s="77">
        <v>0.76</v>
      </c>
      <c r="M43" s="77" t="s">
        <v>308</v>
      </c>
      <c r="N43" s="77">
        <v>44.2</v>
      </c>
      <c r="O43" s="77">
        <v>0.2</v>
      </c>
      <c r="P43" s="77">
        <v>0.66</v>
      </c>
      <c r="Q43" s="77">
        <v>0.08</v>
      </c>
      <c r="R43" s="77">
        <v>0.13</v>
      </c>
      <c r="S43" s="77">
        <v>0.06</v>
      </c>
      <c r="T43" s="77">
        <v>7.93</v>
      </c>
      <c r="U43" s="77">
        <v>0.22</v>
      </c>
      <c r="V43" s="77" t="s">
        <v>308</v>
      </c>
      <c r="W43" s="77" t="s">
        <v>308</v>
      </c>
      <c r="X43" s="77">
        <v>14.3</v>
      </c>
      <c r="Y43" s="77">
        <v>70</v>
      </c>
      <c r="Z43" s="77">
        <v>0.06</v>
      </c>
      <c r="AA43" s="77">
        <v>0.19</v>
      </c>
      <c r="AB43" s="77">
        <v>0.73</v>
      </c>
      <c r="AC43" s="77">
        <v>0.52</v>
      </c>
      <c r="AD43" s="77" t="s">
        <v>308</v>
      </c>
      <c r="AE43" s="77">
        <v>29.5</v>
      </c>
      <c r="AF43" s="77">
        <v>0.19</v>
      </c>
      <c r="AG43" s="77">
        <v>0.36</v>
      </c>
      <c r="AH43" s="77" t="s">
        <v>308</v>
      </c>
      <c r="AI43" s="77">
        <v>28.9</v>
      </c>
      <c r="AJ43" s="77">
        <v>3.58</v>
      </c>
      <c r="AK43" s="77">
        <v>0.13</v>
      </c>
      <c r="AL43" s="77">
        <v>104</v>
      </c>
      <c r="AM43" s="77">
        <v>31.8</v>
      </c>
      <c r="AN43" s="77" t="s">
        <v>308</v>
      </c>
      <c r="AO43" s="77">
        <v>232000</v>
      </c>
      <c r="AP43" s="77" t="s">
        <v>308</v>
      </c>
      <c r="AQ43" s="77">
        <v>394</v>
      </c>
      <c r="AR43" s="77">
        <v>289</v>
      </c>
      <c r="AS43" s="77" t="s">
        <v>308</v>
      </c>
      <c r="AT43" s="77">
        <v>47.3</v>
      </c>
      <c r="AU43" s="77">
        <v>30</v>
      </c>
      <c r="AV43" s="77">
        <v>737</v>
      </c>
      <c r="AW43" s="77">
        <v>2.37</v>
      </c>
      <c r="AX43" s="77">
        <v>91</v>
      </c>
      <c r="AY43" s="77">
        <v>113</v>
      </c>
      <c r="AZ43" s="77">
        <v>3.2</v>
      </c>
      <c r="BA43" s="77">
        <v>7.3</v>
      </c>
      <c r="BB43" s="77">
        <v>6.9</v>
      </c>
      <c r="BC43" s="77">
        <v>350</v>
      </c>
      <c r="BD43" s="77">
        <v>3.7</v>
      </c>
      <c r="BE43" s="77">
        <v>0.71</v>
      </c>
      <c r="BF43" s="77">
        <v>0.43</v>
      </c>
      <c r="BG43" s="77">
        <v>0.4</v>
      </c>
      <c r="BH43" s="77">
        <v>6.18</v>
      </c>
      <c r="BI43" s="77">
        <v>0.76</v>
      </c>
      <c r="BJ43" s="77" t="s">
        <v>308</v>
      </c>
      <c r="BK43" s="77" t="s">
        <v>308</v>
      </c>
      <c r="BL43" s="77">
        <v>0.13</v>
      </c>
      <c r="BM43" s="77">
        <v>8.6999999999999993</v>
      </c>
      <c r="BN43" s="77">
        <v>4.5999999999999996</v>
      </c>
      <c r="BO43" s="77">
        <v>0.06</v>
      </c>
      <c r="BP43" s="77">
        <v>1620</v>
      </c>
      <c r="BQ43" s="77" t="s">
        <v>308</v>
      </c>
      <c r="BR43" s="77">
        <v>2.9</v>
      </c>
      <c r="BS43" s="77">
        <v>71</v>
      </c>
      <c r="BT43" s="77">
        <v>0.69</v>
      </c>
      <c r="BU43" s="77">
        <v>15.2</v>
      </c>
      <c r="BV43" s="77">
        <v>1.5</v>
      </c>
      <c r="BW43" s="77">
        <v>0.7</v>
      </c>
      <c r="BX43" s="77">
        <v>14</v>
      </c>
      <c r="BY43" s="77" t="s">
        <v>308</v>
      </c>
      <c r="BZ43" s="77">
        <v>0.11</v>
      </c>
      <c r="CA43" s="77">
        <v>0.1</v>
      </c>
      <c r="CB43" s="77">
        <v>2.6</v>
      </c>
      <c r="CC43" s="77">
        <v>0.06</v>
      </c>
      <c r="CD43" s="77">
        <v>12.2</v>
      </c>
      <c r="CE43" s="77">
        <v>5</v>
      </c>
      <c r="CF43" s="77">
        <v>3.7</v>
      </c>
      <c r="CG43" s="77">
        <v>0.4</v>
      </c>
      <c r="CH43" s="77">
        <v>19.8</v>
      </c>
    </row>
    <row r="44" spans="1:86" s="3" customFormat="1" x14ac:dyDescent="0.25">
      <c r="A44" s="70" t="s">
        <v>149</v>
      </c>
      <c r="B44" s="71">
        <v>509789.24</v>
      </c>
      <c r="C44" s="71">
        <v>5514853.6699999999</v>
      </c>
      <c r="D44" s="72">
        <v>401.42148359999999</v>
      </c>
      <c r="E44" s="73" t="s">
        <v>164</v>
      </c>
      <c r="F44" s="74">
        <v>6.45</v>
      </c>
      <c r="G44" s="74">
        <v>6.5</v>
      </c>
      <c r="H44" s="75" t="s">
        <v>314</v>
      </c>
      <c r="I44" s="76" t="s">
        <v>243</v>
      </c>
      <c r="J44" s="77">
        <v>5.01</v>
      </c>
      <c r="K44" s="77" t="s">
        <v>308</v>
      </c>
      <c r="L44" s="77">
        <v>1.46</v>
      </c>
      <c r="M44" s="77">
        <v>0.04</v>
      </c>
      <c r="N44" s="77">
        <v>37.9</v>
      </c>
      <c r="O44" s="77">
        <v>0.41</v>
      </c>
      <c r="P44" s="77">
        <v>0.98</v>
      </c>
      <c r="Q44" s="77">
        <v>0.08</v>
      </c>
      <c r="R44" s="77">
        <v>1.1599999999999999</v>
      </c>
      <c r="S44" s="77">
        <v>0.16</v>
      </c>
      <c r="T44" s="77">
        <v>24.6</v>
      </c>
      <c r="U44" s="77">
        <v>0.55000000000000004</v>
      </c>
      <c r="V44" s="77" t="s">
        <v>308</v>
      </c>
      <c r="W44" s="77" t="s">
        <v>308</v>
      </c>
      <c r="X44" s="77">
        <v>7.85</v>
      </c>
      <c r="Y44" s="77">
        <v>80.2</v>
      </c>
      <c r="Z44" s="77">
        <v>0.12</v>
      </c>
      <c r="AA44" s="77">
        <v>0.16</v>
      </c>
      <c r="AB44" s="77">
        <v>2.57</v>
      </c>
      <c r="AC44" s="77">
        <v>1.01</v>
      </c>
      <c r="AD44" s="77">
        <v>5.0000000000000001E-3</v>
      </c>
      <c r="AE44" s="77">
        <v>24.7</v>
      </c>
      <c r="AF44" s="77">
        <v>0.36</v>
      </c>
      <c r="AG44" s="77">
        <v>0.56000000000000005</v>
      </c>
      <c r="AH44" s="77">
        <v>0.05</v>
      </c>
      <c r="AI44" s="77">
        <v>15.3</v>
      </c>
      <c r="AJ44" s="77">
        <v>10.7</v>
      </c>
      <c r="AK44" s="77">
        <v>0.31</v>
      </c>
      <c r="AL44" s="77">
        <v>92</v>
      </c>
      <c r="AM44" s="77">
        <v>31</v>
      </c>
      <c r="AN44" s="77" t="s">
        <v>308</v>
      </c>
      <c r="AO44" s="77">
        <v>148000</v>
      </c>
      <c r="AP44" s="77" t="s">
        <v>308</v>
      </c>
      <c r="AQ44" s="77">
        <v>524</v>
      </c>
      <c r="AR44" s="77">
        <v>168</v>
      </c>
      <c r="AS44" s="77" t="s">
        <v>308</v>
      </c>
      <c r="AT44" s="77">
        <v>114</v>
      </c>
      <c r="AU44" s="77">
        <v>48</v>
      </c>
      <c r="AV44" s="77">
        <v>1300</v>
      </c>
      <c r="AW44" s="77">
        <v>3.36</v>
      </c>
      <c r="AX44" s="77">
        <v>82</v>
      </c>
      <c r="AY44" s="77">
        <v>17</v>
      </c>
      <c r="AZ44" s="77">
        <v>2.7</v>
      </c>
      <c r="BA44" s="77">
        <v>8.9</v>
      </c>
      <c r="BB44" s="77">
        <v>182</v>
      </c>
      <c r="BC44" s="77">
        <v>239</v>
      </c>
      <c r="BD44" s="77">
        <v>2.8</v>
      </c>
      <c r="BE44" s="77">
        <v>3.06</v>
      </c>
      <c r="BF44" s="77">
        <v>1.62</v>
      </c>
      <c r="BG44" s="77">
        <v>1.87</v>
      </c>
      <c r="BH44" s="77">
        <v>13.8</v>
      </c>
      <c r="BI44" s="77">
        <v>4.4800000000000004</v>
      </c>
      <c r="BJ44" s="77">
        <v>1</v>
      </c>
      <c r="BK44" s="77">
        <v>1</v>
      </c>
      <c r="BL44" s="77">
        <v>0.54</v>
      </c>
      <c r="BM44" s="77">
        <v>5</v>
      </c>
      <c r="BN44" s="77">
        <v>153</v>
      </c>
      <c r="BO44" s="77">
        <v>0.18</v>
      </c>
      <c r="BP44" s="77">
        <v>2030</v>
      </c>
      <c r="BQ44" s="77">
        <v>2</v>
      </c>
      <c r="BR44" s="77">
        <v>39.799999999999997</v>
      </c>
      <c r="BS44" s="77">
        <v>16</v>
      </c>
      <c r="BT44" s="77">
        <v>12.9</v>
      </c>
      <c r="BU44" s="77">
        <v>30.9</v>
      </c>
      <c r="BV44" s="77" t="s">
        <v>308</v>
      </c>
      <c r="BW44" s="77">
        <v>5</v>
      </c>
      <c r="BX44" s="77">
        <v>7</v>
      </c>
      <c r="BY44" s="77" t="s">
        <v>308</v>
      </c>
      <c r="BZ44" s="77">
        <v>0.56999999999999995</v>
      </c>
      <c r="CA44" s="77">
        <v>0.5</v>
      </c>
      <c r="CB44" s="77">
        <v>1.8</v>
      </c>
      <c r="CC44" s="77">
        <v>0.19</v>
      </c>
      <c r="CD44" s="77">
        <v>39</v>
      </c>
      <c r="CE44" s="77">
        <v>97</v>
      </c>
      <c r="CF44" s="77">
        <v>14</v>
      </c>
      <c r="CG44" s="77">
        <v>1.3</v>
      </c>
      <c r="CH44" s="77">
        <v>49.4</v>
      </c>
    </row>
    <row r="45" spans="1:86" s="3" customFormat="1" x14ac:dyDescent="0.25">
      <c r="A45" s="70" t="s">
        <v>159</v>
      </c>
      <c r="B45" s="71">
        <v>513357</v>
      </c>
      <c r="C45" s="71">
        <v>5516240.7699999996</v>
      </c>
      <c r="D45" s="72">
        <v>-0.77</v>
      </c>
      <c r="E45" s="73" t="s">
        <v>165</v>
      </c>
      <c r="F45" s="74">
        <v>519</v>
      </c>
      <c r="G45" s="74">
        <v>519.5</v>
      </c>
      <c r="H45" s="75" t="s">
        <v>314</v>
      </c>
      <c r="I45" s="76" t="s">
        <v>318</v>
      </c>
      <c r="J45" s="77">
        <v>1.73</v>
      </c>
      <c r="K45" s="77" t="s">
        <v>308</v>
      </c>
      <c r="L45" s="77">
        <v>0.26</v>
      </c>
      <c r="M45" s="77" t="s">
        <v>308</v>
      </c>
      <c r="N45" s="77">
        <v>68.2</v>
      </c>
      <c r="O45" s="77">
        <v>0.38</v>
      </c>
      <c r="P45" s="77">
        <v>0.67</v>
      </c>
      <c r="Q45" s="77">
        <v>0.05</v>
      </c>
      <c r="R45" s="77">
        <v>0.55000000000000004</v>
      </c>
      <c r="S45" s="77">
        <v>0.05</v>
      </c>
      <c r="T45" s="77">
        <v>9.4499999999999993</v>
      </c>
      <c r="U45" s="77">
        <v>0.24</v>
      </c>
      <c r="V45" s="77" t="s">
        <v>308</v>
      </c>
      <c r="W45" s="77">
        <v>0.06</v>
      </c>
      <c r="X45" s="77">
        <v>16.600000000000001</v>
      </c>
      <c r="Y45" s="77">
        <v>98.2</v>
      </c>
      <c r="Z45" s="77">
        <v>0.05</v>
      </c>
      <c r="AA45" s="77">
        <v>0.05</v>
      </c>
      <c r="AB45" s="77">
        <v>0.86</v>
      </c>
      <c r="AC45" s="77">
        <v>0.2</v>
      </c>
      <c r="AD45" s="77" t="s">
        <v>308</v>
      </c>
      <c r="AE45" s="77">
        <v>42.7</v>
      </c>
      <c r="AF45" s="77">
        <v>0.33</v>
      </c>
      <c r="AG45" s="77">
        <v>0.36</v>
      </c>
      <c r="AH45" s="77" t="s">
        <v>308</v>
      </c>
      <c r="AI45" s="77">
        <v>29.8</v>
      </c>
      <c r="AJ45" s="77">
        <v>4.16</v>
      </c>
      <c r="AK45" s="77">
        <v>0.13</v>
      </c>
      <c r="AL45" s="77">
        <v>154</v>
      </c>
      <c r="AM45" s="77">
        <v>52.6</v>
      </c>
      <c r="AN45" s="77" t="s">
        <v>308</v>
      </c>
      <c r="AO45" s="77">
        <v>24400</v>
      </c>
      <c r="AP45" s="77" t="s">
        <v>308</v>
      </c>
      <c r="AQ45" s="77">
        <v>243</v>
      </c>
      <c r="AR45" s="77" t="s">
        <v>308</v>
      </c>
      <c r="AS45" s="77" t="s">
        <v>308</v>
      </c>
      <c r="AT45" s="77">
        <v>14.8</v>
      </c>
      <c r="AU45" s="77">
        <v>358</v>
      </c>
      <c r="AV45" s="77">
        <v>138</v>
      </c>
      <c r="AW45" s="77">
        <v>0.65500000000000003</v>
      </c>
      <c r="AX45" s="77">
        <v>29</v>
      </c>
      <c r="AY45" s="77">
        <v>966</v>
      </c>
      <c r="AZ45" s="77">
        <v>4.5999999999999996</v>
      </c>
      <c r="BA45" s="77">
        <v>2.7</v>
      </c>
      <c r="BB45" s="77">
        <v>2.6</v>
      </c>
      <c r="BC45" s="77">
        <v>2380</v>
      </c>
      <c r="BD45" s="77">
        <v>5.4</v>
      </c>
      <c r="BE45" s="77">
        <v>0.59</v>
      </c>
      <c r="BF45" s="77">
        <v>0.33</v>
      </c>
      <c r="BG45" s="77">
        <v>0.12</v>
      </c>
      <c r="BH45" s="77">
        <v>4.5</v>
      </c>
      <c r="BI45" s="77">
        <v>0.7</v>
      </c>
      <c r="BJ45" s="77">
        <v>1</v>
      </c>
      <c r="BK45" s="77" t="s">
        <v>308</v>
      </c>
      <c r="BL45" s="77">
        <v>0.09</v>
      </c>
      <c r="BM45" s="77">
        <v>0.8</v>
      </c>
      <c r="BN45" s="77">
        <v>1</v>
      </c>
      <c r="BO45" s="77" t="s">
        <v>308</v>
      </c>
      <c r="BP45" s="77">
        <v>7</v>
      </c>
      <c r="BQ45" s="77">
        <v>5</v>
      </c>
      <c r="BR45" s="77">
        <v>1.9</v>
      </c>
      <c r="BS45" s="77">
        <v>19</v>
      </c>
      <c r="BT45" s="77">
        <v>0.34</v>
      </c>
      <c r="BU45" s="77">
        <v>35.5</v>
      </c>
      <c r="BV45" s="77" t="s">
        <v>308</v>
      </c>
      <c r="BW45" s="77">
        <v>0.5</v>
      </c>
      <c r="BX45" s="77">
        <v>4</v>
      </c>
      <c r="BY45" s="77" t="s">
        <v>308</v>
      </c>
      <c r="BZ45" s="77">
        <v>0.08</v>
      </c>
      <c r="CA45" s="77" t="s">
        <v>308</v>
      </c>
      <c r="CB45" s="77" t="s">
        <v>308</v>
      </c>
      <c r="CC45" s="77" t="s">
        <v>308</v>
      </c>
      <c r="CD45" s="77">
        <v>0.17</v>
      </c>
      <c r="CE45" s="77">
        <v>208</v>
      </c>
      <c r="CF45" s="77">
        <v>2.9</v>
      </c>
      <c r="CG45" s="77">
        <v>0.3</v>
      </c>
      <c r="CH45" s="77">
        <v>13</v>
      </c>
    </row>
    <row r="46" spans="1:86" s="14" customFormat="1" ht="11.25" x14ac:dyDescent="0.2">
      <c r="A46" s="15" t="s">
        <v>158</v>
      </c>
      <c r="B46" s="17">
        <v>513357</v>
      </c>
      <c r="C46" s="17">
        <v>5516240.4500000002</v>
      </c>
      <c r="D46" s="78">
        <v>-0.39</v>
      </c>
      <c r="E46" s="18" t="s">
        <v>165</v>
      </c>
      <c r="F46" s="84">
        <v>518.5</v>
      </c>
      <c r="G46" s="84">
        <v>519</v>
      </c>
      <c r="H46" s="75" t="s">
        <v>314</v>
      </c>
      <c r="I46" s="76" t="s">
        <v>318</v>
      </c>
      <c r="J46" s="20">
        <v>12.8</v>
      </c>
      <c r="K46" s="20">
        <v>0.05</v>
      </c>
      <c r="L46" s="20">
        <v>3</v>
      </c>
      <c r="M46" s="20" t="s">
        <v>308</v>
      </c>
      <c r="N46" s="20">
        <v>20.2</v>
      </c>
      <c r="O46" s="20">
        <v>2.36</v>
      </c>
      <c r="P46" s="20">
        <v>3.63</v>
      </c>
      <c r="Q46" s="20">
        <v>0.13</v>
      </c>
      <c r="R46" s="20">
        <v>3.68</v>
      </c>
      <c r="S46" s="20">
        <v>0.16</v>
      </c>
      <c r="T46" s="20">
        <v>48.7</v>
      </c>
      <c r="U46" s="20">
        <v>1.61</v>
      </c>
      <c r="V46" s="20" t="s">
        <v>308</v>
      </c>
      <c r="W46" s="20">
        <v>0.03</v>
      </c>
      <c r="X46" s="20">
        <v>3.69</v>
      </c>
      <c r="Y46" s="20">
        <v>100</v>
      </c>
      <c r="Z46" s="20">
        <v>0.04</v>
      </c>
      <c r="AA46" s="20" t="s">
        <v>308</v>
      </c>
      <c r="AB46" s="20">
        <v>6.52</v>
      </c>
      <c r="AC46" s="20">
        <v>2.0499999999999998</v>
      </c>
      <c r="AD46" s="20" t="s">
        <v>308</v>
      </c>
      <c r="AE46" s="20">
        <v>13.4</v>
      </c>
      <c r="AF46" s="20">
        <v>1.94</v>
      </c>
      <c r="AG46" s="20">
        <v>2.15</v>
      </c>
      <c r="AH46" s="20">
        <v>7.0000000000000007E-2</v>
      </c>
      <c r="AI46" s="20">
        <v>2.89</v>
      </c>
      <c r="AJ46" s="20">
        <v>21.6</v>
      </c>
      <c r="AK46" s="20">
        <v>0.92</v>
      </c>
      <c r="AL46" s="20">
        <v>51</v>
      </c>
      <c r="AM46" s="20">
        <v>367</v>
      </c>
      <c r="AN46" s="20" t="s">
        <v>308</v>
      </c>
      <c r="AO46" s="20">
        <v>1280</v>
      </c>
      <c r="AP46" s="20" t="s">
        <v>308</v>
      </c>
      <c r="AQ46" s="20">
        <v>902</v>
      </c>
      <c r="AR46" s="20" t="s">
        <v>308</v>
      </c>
      <c r="AS46" s="20">
        <v>12</v>
      </c>
      <c r="AT46" s="20">
        <v>97.9</v>
      </c>
      <c r="AU46" s="20">
        <v>174</v>
      </c>
      <c r="AV46" s="20">
        <v>88</v>
      </c>
      <c r="AW46" s="20">
        <v>2.4E-2</v>
      </c>
      <c r="AX46" s="20">
        <v>1</v>
      </c>
      <c r="AY46" s="20">
        <v>38</v>
      </c>
      <c r="AZ46" s="20">
        <v>0.6</v>
      </c>
      <c r="BA46" s="20">
        <v>0.3</v>
      </c>
      <c r="BB46" s="20">
        <v>28.8</v>
      </c>
      <c r="BC46" s="20">
        <v>181</v>
      </c>
      <c r="BD46" s="20">
        <v>8.1999999999999993</v>
      </c>
      <c r="BE46" s="20">
        <v>5.16</v>
      </c>
      <c r="BF46" s="20">
        <v>2.72</v>
      </c>
      <c r="BG46" s="20">
        <v>1.5</v>
      </c>
      <c r="BH46" s="20">
        <v>22.1</v>
      </c>
      <c r="BI46" s="20">
        <v>5.96</v>
      </c>
      <c r="BJ46" s="20">
        <v>1</v>
      </c>
      <c r="BK46" s="20">
        <v>3</v>
      </c>
      <c r="BL46" s="20">
        <v>0.91</v>
      </c>
      <c r="BM46" s="20" t="s">
        <v>308</v>
      </c>
      <c r="BN46" s="20">
        <v>12</v>
      </c>
      <c r="BO46" s="20">
        <v>0.34</v>
      </c>
      <c r="BP46" s="20" t="s">
        <v>308</v>
      </c>
      <c r="BQ46" s="20">
        <v>4</v>
      </c>
      <c r="BR46" s="20">
        <v>20</v>
      </c>
      <c r="BS46" s="20" t="s">
        <v>308</v>
      </c>
      <c r="BT46" s="20">
        <v>3.83</v>
      </c>
      <c r="BU46" s="20">
        <v>122</v>
      </c>
      <c r="BV46" s="20" t="s">
        <v>308</v>
      </c>
      <c r="BW46" s="20">
        <v>5.0999999999999996</v>
      </c>
      <c r="BX46" s="20">
        <v>2</v>
      </c>
      <c r="BY46" s="20" t="s">
        <v>308</v>
      </c>
      <c r="BZ46" s="20">
        <v>0.86</v>
      </c>
      <c r="CA46" s="20">
        <v>0.8</v>
      </c>
      <c r="CB46" s="20" t="s">
        <v>308</v>
      </c>
      <c r="CC46" s="20">
        <v>0.34</v>
      </c>
      <c r="CD46" s="20">
        <v>0.76</v>
      </c>
      <c r="CE46" s="20">
        <v>9</v>
      </c>
      <c r="CF46" s="20">
        <v>23.8</v>
      </c>
      <c r="CG46" s="20">
        <v>2.4</v>
      </c>
      <c r="CH46" s="20">
        <v>123</v>
      </c>
    </row>
    <row r="47" spans="1:86" s="14" customFormat="1" ht="11.25" x14ac:dyDescent="0.2">
      <c r="A47" s="90" t="s">
        <v>74</v>
      </c>
      <c r="B47" s="91">
        <v>513315.33</v>
      </c>
      <c r="C47" s="91">
        <v>5515751.4900000002</v>
      </c>
      <c r="D47" s="92">
        <v>260.72000000000003</v>
      </c>
      <c r="E47" s="93" t="s">
        <v>127</v>
      </c>
      <c r="F47" s="94">
        <v>166.62</v>
      </c>
      <c r="G47" s="94">
        <v>167.02</v>
      </c>
      <c r="H47" s="67" t="s">
        <v>315</v>
      </c>
      <c r="I47" s="68" t="s">
        <v>247</v>
      </c>
      <c r="J47" s="95">
        <v>3.73</v>
      </c>
      <c r="K47" s="95" t="s">
        <v>308</v>
      </c>
      <c r="L47" s="95">
        <v>10.9</v>
      </c>
      <c r="M47" s="95">
        <v>0.06</v>
      </c>
      <c r="N47" s="95">
        <v>18.899999999999999</v>
      </c>
      <c r="O47" s="95">
        <v>0.66</v>
      </c>
      <c r="P47" s="95">
        <v>13.3</v>
      </c>
      <c r="Q47" s="95">
        <v>0.21</v>
      </c>
      <c r="R47" s="95">
        <v>0.21</v>
      </c>
      <c r="S47" s="95">
        <v>0.05</v>
      </c>
      <c r="T47" s="95">
        <v>49.9</v>
      </c>
      <c r="U47" s="95">
        <v>0.63</v>
      </c>
      <c r="V47" s="95" t="s">
        <v>308</v>
      </c>
      <c r="W47" s="95">
        <v>0.03</v>
      </c>
      <c r="X47" s="95">
        <v>1.49</v>
      </c>
      <c r="Y47" s="95">
        <v>100</v>
      </c>
      <c r="Z47" s="95" t="s">
        <v>308</v>
      </c>
      <c r="AA47" s="95" t="s">
        <v>308</v>
      </c>
      <c r="AB47" s="95">
        <v>1.91</v>
      </c>
      <c r="AC47" s="95">
        <v>7.95</v>
      </c>
      <c r="AD47" s="95">
        <v>4.1000000000000002E-2</v>
      </c>
      <c r="AE47" s="95">
        <v>13.2</v>
      </c>
      <c r="AF47" s="95">
        <v>0.56999999999999995</v>
      </c>
      <c r="AG47" s="95">
        <v>8.1</v>
      </c>
      <c r="AH47" s="95">
        <v>0.02</v>
      </c>
      <c r="AI47" s="95">
        <v>0.56000000000000005</v>
      </c>
      <c r="AJ47" s="95">
        <v>23.5</v>
      </c>
      <c r="AK47" s="95">
        <v>0.38</v>
      </c>
      <c r="AL47" s="95">
        <v>29</v>
      </c>
      <c r="AM47" s="95">
        <v>50.8</v>
      </c>
      <c r="AN47" s="95" t="s">
        <v>308</v>
      </c>
      <c r="AO47" s="95">
        <v>2190</v>
      </c>
      <c r="AP47" s="95" t="s">
        <v>308</v>
      </c>
      <c r="AQ47" s="95">
        <v>1550</v>
      </c>
      <c r="AR47" s="95">
        <v>183</v>
      </c>
      <c r="AS47" s="95">
        <v>38</v>
      </c>
      <c r="AT47" s="95">
        <v>7.8</v>
      </c>
      <c r="AU47" s="95">
        <v>196</v>
      </c>
      <c r="AV47" s="95">
        <v>138</v>
      </c>
      <c r="AW47" s="95">
        <v>6.6000000000000003E-2</v>
      </c>
      <c r="AX47" s="95">
        <v>3</v>
      </c>
      <c r="AY47" s="95">
        <v>6</v>
      </c>
      <c r="AZ47" s="95">
        <v>0.5</v>
      </c>
      <c r="BA47" s="95">
        <v>0.4</v>
      </c>
      <c r="BB47" s="95">
        <v>7.9</v>
      </c>
      <c r="BC47" s="95">
        <v>71.3</v>
      </c>
      <c r="BD47" s="95">
        <v>0.4</v>
      </c>
      <c r="BE47" s="95">
        <v>2</v>
      </c>
      <c r="BF47" s="95">
        <v>1.0900000000000001</v>
      </c>
      <c r="BG47" s="95">
        <v>0.44</v>
      </c>
      <c r="BH47" s="95">
        <v>8.68</v>
      </c>
      <c r="BI47" s="95">
        <v>2.14</v>
      </c>
      <c r="BJ47" s="95">
        <v>3</v>
      </c>
      <c r="BK47" s="95" t="s">
        <v>308</v>
      </c>
      <c r="BL47" s="95">
        <v>0.39</v>
      </c>
      <c r="BM47" s="95" t="s">
        <v>308</v>
      </c>
      <c r="BN47" s="95">
        <v>3.2</v>
      </c>
      <c r="BO47" s="95">
        <v>0.15</v>
      </c>
      <c r="BP47" s="95" t="s">
        <v>308</v>
      </c>
      <c r="BQ47" s="95">
        <v>1</v>
      </c>
      <c r="BR47" s="95">
        <v>5.9</v>
      </c>
      <c r="BS47" s="95">
        <v>9</v>
      </c>
      <c r="BT47" s="95">
        <v>1.1200000000000001</v>
      </c>
      <c r="BU47" s="95">
        <v>12.9</v>
      </c>
      <c r="BV47" s="95">
        <v>0.3</v>
      </c>
      <c r="BW47" s="95">
        <v>1.6</v>
      </c>
      <c r="BX47" s="95" t="s">
        <v>308</v>
      </c>
      <c r="BY47" s="95" t="s">
        <v>308</v>
      </c>
      <c r="BZ47" s="95">
        <v>0.34</v>
      </c>
      <c r="CA47" s="95">
        <v>0.1</v>
      </c>
      <c r="CB47" s="95" t="s">
        <v>308</v>
      </c>
      <c r="CC47" s="95">
        <v>0.15</v>
      </c>
      <c r="CD47" s="95">
        <v>0.13</v>
      </c>
      <c r="CE47" s="95">
        <v>2</v>
      </c>
      <c r="CF47" s="95">
        <v>9.5</v>
      </c>
      <c r="CG47" s="95">
        <v>0.9</v>
      </c>
      <c r="CH47" s="95">
        <v>27.3</v>
      </c>
    </row>
    <row r="48" spans="1:86" s="3" customFormat="1" x14ac:dyDescent="0.25">
      <c r="A48" s="70" t="s">
        <v>76</v>
      </c>
      <c r="B48" s="71">
        <v>513320.55</v>
      </c>
      <c r="C48" s="71">
        <v>5515762.6799999997</v>
      </c>
      <c r="D48" s="72">
        <v>243.08</v>
      </c>
      <c r="E48" s="73" t="s">
        <v>127</v>
      </c>
      <c r="F48" s="74">
        <v>187.8</v>
      </c>
      <c r="G48" s="74">
        <v>188</v>
      </c>
      <c r="H48" s="75" t="s">
        <v>315</v>
      </c>
      <c r="I48" s="76" t="s">
        <v>247</v>
      </c>
      <c r="J48" s="77">
        <v>12.4</v>
      </c>
      <c r="K48" s="77" t="s">
        <v>308</v>
      </c>
      <c r="L48" s="77">
        <v>8.7799999999999994</v>
      </c>
      <c r="M48" s="77" t="s">
        <v>308</v>
      </c>
      <c r="N48" s="77">
        <v>21.9</v>
      </c>
      <c r="O48" s="77">
        <v>1.1499999999999999</v>
      </c>
      <c r="P48" s="77">
        <v>4</v>
      </c>
      <c r="Q48" s="77">
        <v>0.19</v>
      </c>
      <c r="R48" s="77">
        <v>2.94</v>
      </c>
      <c r="S48" s="77">
        <v>0.09</v>
      </c>
      <c r="T48" s="77">
        <v>44.7</v>
      </c>
      <c r="U48" s="77">
        <v>1.61</v>
      </c>
      <c r="V48" s="77">
        <v>0.02</v>
      </c>
      <c r="W48" s="77">
        <v>7.0000000000000007E-2</v>
      </c>
      <c r="X48" s="77">
        <v>1.39</v>
      </c>
      <c r="Y48" s="77">
        <v>99.2</v>
      </c>
      <c r="Z48" s="77">
        <v>0.1</v>
      </c>
      <c r="AA48" s="77" t="s">
        <v>308</v>
      </c>
      <c r="AB48" s="77">
        <v>6.42</v>
      </c>
      <c r="AC48" s="77">
        <v>6.33</v>
      </c>
      <c r="AD48" s="77" t="s">
        <v>308</v>
      </c>
      <c r="AE48" s="77">
        <v>15.3</v>
      </c>
      <c r="AF48" s="77">
        <v>0.97</v>
      </c>
      <c r="AG48" s="77">
        <v>2.4700000000000002</v>
      </c>
      <c r="AH48" s="77">
        <v>0.04</v>
      </c>
      <c r="AI48" s="77">
        <v>1.32</v>
      </c>
      <c r="AJ48" s="77">
        <v>20.8</v>
      </c>
      <c r="AK48" s="77">
        <v>0.96</v>
      </c>
      <c r="AL48" s="77" t="s">
        <v>308</v>
      </c>
      <c r="AM48" s="77">
        <v>103</v>
      </c>
      <c r="AN48" s="77" t="s">
        <v>308</v>
      </c>
      <c r="AO48" s="77">
        <v>3080</v>
      </c>
      <c r="AP48" s="77">
        <v>13</v>
      </c>
      <c r="AQ48" s="77">
        <v>1470</v>
      </c>
      <c r="AR48" s="77">
        <v>106</v>
      </c>
      <c r="AS48" s="77">
        <v>20</v>
      </c>
      <c r="AT48" s="77">
        <v>179</v>
      </c>
      <c r="AU48" s="77">
        <v>404</v>
      </c>
      <c r="AV48" s="77">
        <v>85</v>
      </c>
      <c r="AW48" s="77">
        <v>4.9000000000000002E-2</v>
      </c>
      <c r="AX48" s="77">
        <v>3</v>
      </c>
      <c r="AY48" s="77" t="s">
        <v>308</v>
      </c>
      <c r="AZ48" s="77">
        <v>0.5</v>
      </c>
      <c r="BA48" s="77">
        <v>4.4000000000000004</v>
      </c>
      <c r="BB48" s="77">
        <v>19.5</v>
      </c>
      <c r="BC48" s="77">
        <v>102</v>
      </c>
      <c r="BD48" s="77">
        <v>1.2</v>
      </c>
      <c r="BE48" s="77">
        <v>4.12</v>
      </c>
      <c r="BF48" s="77">
        <v>2.16</v>
      </c>
      <c r="BG48" s="77">
        <v>1.75</v>
      </c>
      <c r="BH48" s="77">
        <v>18.399999999999999</v>
      </c>
      <c r="BI48" s="77">
        <v>4.5199999999999996</v>
      </c>
      <c r="BJ48" s="77">
        <v>1</v>
      </c>
      <c r="BK48" s="77">
        <v>2</v>
      </c>
      <c r="BL48" s="77">
        <v>0.79</v>
      </c>
      <c r="BM48" s="77">
        <v>0.1</v>
      </c>
      <c r="BN48" s="77">
        <v>6.7</v>
      </c>
      <c r="BO48" s="77">
        <v>0.28999999999999998</v>
      </c>
      <c r="BP48" s="77" t="s">
        <v>308</v>
      </c>
      <c r="BQ48" s="77">
        <v>4</v>
      </c>
      <c r="BR48" s="77">
        <v>14.9</v>
      </c>
      <c r="BS48" s="77" t="s">
        <v>308</v>
      </c>
      <c r="BT48" s="77">
        <v>3.06</v>
      </c>
      <c r="BU48" s="77">
        <v>25.8</v>
      </c>
      <c r="BV48" s="77">
        <v>0.1</v>
      </c>
      <c r="BW48" s="77">
        <v>3.7</v>
      </c>
      <c r="BX48" s="77" t="s">
        <v>308</v>
      </c>
      <c r="BY48" s="77" t="s">
        <v>308</v>
      </c>
      <c r="BZ48" s="77">
        <v>0.74</v>
      </c>
      <c r="CA48" s="77">
        <v>0.6</v>
      </c>
      <c r="CB48" s="77" t="s">
        <v>308</v>
      </c>
      <c r="CC48" s="77">
        <v>0.31</v>
      </c>
      <c r="CD48" s="77">
        <v>0.15</v>
      </c>
      <c r="CE48" s="77" t="s">
        <v>308</v>
      </c>
      <c r="CF48" s="77">
        <v>20.5</v>
      </c>
      <c r="CG48" s="77">
        <v>1.8</v>
      </c>
      <c r="CH48" s="77">
        <v>78.7</v>
      </c>
    </row>
    <row r="49" spans="1:86" s="3" customFormat="1" x14ac:dyDescent="0.25">
      <c r="A49" s="70" t="s">
        <v>77</v>
      </c>
      <c r="B49" s="71">
        <v>513315.33</v>
      </c>
      <c r="C49" s="71">
        <v>5515751.4900000002</v>
      </c>
      <c r="D49" s="72">
        <v>260.72000000000003</v>
      </c>
      <c r="E49" s="73" t="s">
        <v>127</v>
      </c>
      <c r="F49" s="74">
        <v>166.12</v>
      </c>
      <c r="G49" s="74">
        <v>166.62</v>
      </c>
      <c r="H49" s="75" t="s">
        <v>315</v>
      </c>
      <c r="I49" s="76" t="s">
        <v>247</v>
      </c>
      <c r="J49" s="77">
        <v>4.24</v>
      </c>
      <c r="K49" s="77" t="s">
        <v>308</v>
      </c>
      <c r="L49" s="77">
        <v>8.5</v>
      </c>
      <c r="M49" s="77">
        <v>0.05</v>
      </c>
      <c r="N49" s="77">
        <v>24.7</v>
      </c>
      <c r="O49" s="77">
        <v>0.28999999999999998</v>
      </c>
      <c r="P49" s="77">
        <v>10.6</v>
      </c>
      <c r="Q49" s="77">
        <v>0.25</v>
      </c>
      <c r="R49" s="77">
        <v>0.15</v>
      </c>
      <c r="S49" s="77">
        <v>0.04</v>
      </c>
      <c r="T49" s="77">
        <v>38.200000000000003</v>
      </c>
      <c r="U49" s="77">
        <v>0.51</v>
      </c>
      <c r="V49" s="77" t="s">
        <v>308</v>
      </c>
      <c r="W49" s="77">
        <v>0.03</v>
      </c>
      <c r="X49" s="77">
        <v>3.66</v>
      </c>
      <c r="Y49" s="77">
        <v>91.2</v>
      </c>
      <c r="Z49" s="77" t="s">
        <v>308</v>
      </c>
      <c r="AA49" s="77">
        <v>7.0000000000000007E-2</v>
      </c>
      <c r="AB49" s="77">
        <v>2.21</v>
      </c>
      <c r="AC49" s="77">
        <v>6.29</v>
      </c>
      <c r="AD49" s="77">
        <v>3.6999999999999998E-2</v>
      </c>
      <c r="AE49" s="77">
        <v>17.7</v>
      </c>
      <c r="AF49" s="77">
        <v>0.25</v>
      </c>
      <c r="AG49" s="77">
        <v>6.43</v>
      </c>
      <c r="AH49" s="77">
        <v>0.02</v>
      </c>
      <c r="AI49" s="77">
        <v>7.52</v>
      </c>
      <c r="AJ49" s="77">
        <v>18</v>
      </c>
      <c r="AK49" s="77">
        <v>0.31</v>
      </c>
      <c r="AL49" s="77">
        <v>607</v>
      </c>
      <c r="AM49" s="77">
        <v>16.399999999999999</v>
      </c>
      <c r="AN49" s="77" t="s">
        <v>308</v>
      </c>
      <c r="AO49" s="77">
        <v>63500</v>
      </c>
      <c r="AP49" s="77" t="s">
        <v>308</v>
      </c>
      <c r="AQ49" s="77">
        <v>1900</v>
      </c>
      <c r="AR49" s="77">
        <v>220</v>
      </c>
      <c r="AS49" s="77">
        <v>33</v>
      </c>
      <c r="AT49" s="77">
        <v>8.4</v>
      </c>
      <c r="AU49" s="77">
        <v>170</v>
      </c>
      <c r="AV49" s="77">
        <v>211</v>
      </c>
      <c r="AW49" s="77">
        <v>0.54900000000000004</v>
      </c>
      <c r="AX49" s="77">
        <v>39</v>
      </c>
      <c r="AY49" s="77">
        <v>16</v>
      </c>
      <c r="AZ49" s="77">
        <v>2.5</v>
      </c>
      <c r="BA49" s="77">
        <v>2.6</v>
      </c>
      <c r="BB49" s="77">
        <v>5</v>
      </c>
      <c r="BC49" s="77">
        <v>189</v>
      </c>
      <c r="BD49" s="77">
        <v>0.4</v>
      </c>
      <c r="BE49" s="77">
        <v>1.72</v>
      </c>
      <c r="BF49" s="77">
        <v>0.85</v>
      </c>
      <c r="BG49" s="77">
        <v>0.39</v>
      </c>
      <c r="BH49" s="77">
        <v>10.4</v>
      </c>
      <c r="BI49" s="77">
        <v>1.55</v>
      </c>
      <c r="BJ49" s="77">
        <v>2</v>
      </c>
      <c r="BK49" s="77">
        <v>1</v>
      </c>
      <c r="BL49" s="77">
        <v>0.32</v>
      </c>
      <c r="BM49" s="77">
        <v>0.8</v>
      </c>
      <c r="BN49" s="77">
        <v>1.6</v>
      </c>
      <c r="BO49" s="77">
        <v>0.13</v>
      </c>
      <c r="BP49" s="77" t="s">
        <v>308</v>
      </c>
      <c r="BQ49" s="77">
        <v>1</v>
      </c>
      <c r="BR49" s="77">
        <v>3.9</v>
      </c>
      <c r="BS49" s="77">
        <v>5</v>
      </c>
      <c r="BT49" s="77">
        <v>0.7</v>
      </c>
      <c r="BU49" s="77">
        <v>7.5</v>
      </c>
      <c r="BV49" s="77">
        <v>0.3</v>
      </c>
      <c r="BW49" s="77">
        <v>1.2</v>
      </c>
      <c r="BX49" s="77" t="s">
        <v>308</v>
      </c>
      <c r="BY49" s="77" t="s">
        <v>308</v>
      </c>
      <c r="BZ49" s="77">
        <v>0.26</v>
      </c>
      <c r="CA49" s="77">
        <v>0.1</v>
      </c>
      <c r="CB49" s="77" t="s">
        <v>308</v>
      </c>
      <c r="CC49" s="77">
        <v>0.12</v>
      </c>
      <c r="CD49" s="77">
        <v>0.16</v>
      </c>
      <c r="CE49" s="77">
        <v>1</v>
      </c>
      <c r="CF49" s="77">
        <v>7.7</v>
      </c>
      <c r="CG49" s="77">
        <v>0.8</v>
      </c>
      <c r="CH49" s="77">
        <v>34.4</v>
      </c>
    </row>
    <row r="50" spans="1:86" s="14" customFormat="1" ht="11.25" x14ac:dyDescent="0.2">
      <c r="A50" s="15" t="s">
        <v>79</v>
      </c>
      <c r="B50" s="17">
        <v>513275</v>
      </c>
      <c r="C50" s="17">
        <v>5515687.2300000004</v>
      </c>
      <c r="D50" s="78">
        <v>366.4</v>
      </c>
      <c r="E50" s="18" t="s">
        <v>128</v>
      </c>
      <c r="F50" s="79">
        <v>37.9</v>
      </c>
      <c r="G50" s="79">
        <v>38.1</v>
      </c>
      <c r="H50" s="75" t="s">
        <v>315</v>
      </c>
      <c r="I50" s="76" t="s">
        <v>247</v>
      </c>
      <c r="J50" s="20">
        <v>13.3</v>
      </c>
      <c r="K50" s="20" t="s">
        <v>308</v>
      </c>
      <c r="L50" s="20">
        <v>8.5500000000000007</v>
      </c>
      <c r="M50" s="20" t="s">
        <v>308</v>
      </c>
      <c r="N50" s="20">
        <v>18.2</v>
      </c>
      <c r="O50" s="20">
        <v>0.72</v>
      </c>
      <c r="P50" s="20">
        <v>2.38</v>
      </c>
      <c r="Q50" s="20">
        <v>0.2</v>
      </c>
      <c r="R50" s="20">
        <v>4.84</v>
      </c>
      <c r="S50" s="20">
        <v>0.21</v>
      </c>
      <c r="T50" s="20">
        <v>48.2</v>
      </c>
      <c r="U50" s="20">
        <v>0.98</v>
      </c>
      <c r="V50" s="20" t="s">
        <v>308</v>
      </c>
      <c r="W50" s="20">
        <v>0.02</v>
      </c>
      <c r="X50" s="20">
        <v>2.34</v>
      </c>
      <c r="Y50" s="20">
        <v>99.9</v>
      </c>
      <c r="Z50" s="20">
        <v>0.51</v>
      </c>
      <c r="AA50" s="20" t="s">
        <v>308</v>
      </c>
      <c r="AB50" s="20">
        <v>6.8</v>
      </c>
      <c r="AC50" s="20">
        <v>6.08</v>
      </c>
      <c r="AD50" s="20" t="s">
        <v>308</v>
      </c>
      <c r="AE50" s="20">
        <v>12.6</v>
      </c>
      <c r="AF50" s="20">
        <v>0.62</v>
      </c>
      <c r="AG50" s="20">
        <v>1.47</v>
      </c>
      <c r="AH50" s="20">
        <v>0.1</v>
      </c>
      <c r="AI50" s="20">
        <v>0.13</v>
      </c>
      <c r="AJ50" s="20">
        <v>22.1</v>
      </c>
      <c r="AK50" s="20">
        <v>0.57999999999999996</v>
      </c>
      <c r="AL50" s="20" t="s">
        <v>308</v>
      </c>
      <c r="AM50" s="20">
        <v>54.6</v>
      </c>
      <c r="AN50" s="20" t="s">
        <v>308</v>
      </c>
      <c r="AO50" s="20">
        <v>385</v>
      </c>
      <c r="AP50" s="20">
        <v>10</v>
      </c>
      <c r="AQ50" s="20">
        <v>1490</v>
      </c>
      <c r="AR50" s="20">
        <v>24</v>
      </c>
      <c r="AS50" s="20">
        <v>8</v>
      </c>
      <c r="AT50" s="20">
        <v>81.7</v>
      </c>
      <c r="AU50" s="20">
        <v>87</v>
      </c>
      <c r="AV50" s="20">
        <v>68</v>
      </c>
      <c r="AW50" s="20" t="s">
        <v>308</v>
      </c>
      <c r="AX50" s="20" t="s">
        <v>308</v>
      </c>
      <c r="AY50" s="20">
        <v>20</v>
      </c>
      <c r="AZ50" s="20" t="s">
        <v>308</v>
      </c>
      <c r="BA50" s="20" t="s">
        <v>308</v>
      </c>
      <c r="BB50" s="20">
        <v>13.6</v>
      </c>
      <c r="BC50" s="20">
        <v>66.599999999999994</v>
      </c>
      <c r="BD50" s="20">
        <v>1.2</v>
      </c>
      <c r="BE50" s="20">
        <v>6.03</v>
      </c>
      <c r="BF50" s="20">
        <v>3.23</v>
      </c>
      <c r="BG50" s="20">
        <v>1.1499999999999999</v>
      </c>
      <c r="BH50" s="20">
        <v>20.8</v>
      </c>
      <c r="BI50" s="20">
        <v>6.24</v>
      </c>
      <c r="BJ50" s="20">
        <v>1</v>
      </c>
      <c r="BK50" s="20">
        <v>5</v>
      </c>
      <c r="BL50" s="20">
        <v>1.21</v>
      </c>
      <c r="BM50" s="20" t="s">
        <v>308</v>
      </c>
      <c r="BN50" s="20">
        <v>4.7</v>
      </c>
      <c r="BO50" s="20">
        <v>0.4</v>
      </c>
      <c r="BP50" s="20" t="s">
        <v>308</v>
      </c>
      <c r="BQ50" s="20">
        <v>7</v>
      </c>
      <c r="BR50" s="20">
        <v>13.5</v>
      </c>
      <c r="BS50" s="20" t="s">
        <v>308</v>
      </c>
      <c r="BT50" s="20">
        <v>2.52</v>
      </c>
      <c r="BU50" s="20">
        <v>11.2</v>
      </c>
      <c r="BV50" s="20" t="s">
        <v>308</v>
      </c>
      <c r="BW50" s="20">
        <v>4.2</v>
      </c>
      <c r="BX50" s="20" t="s">
        <v>308</v>
      </c>
      <c r="BY50" s="20" t="s">
        <v>308</v>
      </c>
      <c r="BZ50" s="20">
        <v>0.99</v>
      </c>
      <c r="CA50" s="20">
        <v>0.6</v>
      </c>
      <c r="CB50" s="20" t="s">
        <v>308</v>
      </c>
      <c r="CC50" s="20">
        <v>0.47</v>
      </c>
      <c r="CD50" s="20">
        <v>0.22</v>
      </c>
      <c r="CE50" s="20" t="s">
        <v>308</v>
      </c>
      <c r="CF50" s="20">
        <v>30.2</v>
      </c>
      <c r="CG50" s="20">
        <v>2.9</v>
      </c>
      <c r="CH50" s="20">
        <v>167</v>
      </c>
    </row>
    <row r="51" spans="1:86" s="3" customFormat="1" x14ac:dyDescent="0.25">
      <c r="A51" s="70" t="s">
        <v>109</v>
      </c>
      <c r="B51" s="71">
        <v>513275</v>
      </c>
      <c r="C51" s="71">
        <v>5515745.0099999998</v>
      </c>
      <c r="D51" s="72">
        <v>286.88</v>
      </c>
      <c r="E51" s="73" t="s">
        <v>128</v>
      </c>
      <c r="F51" s="74">
        <v>136.1</v>
      </c>
      <c r="G51" s="74">
        <v>136.13999999999999</v>
      </c>
      <c r="H51" s="75" t="s">
        <v>315</v>
      </c>
      <c r="I51" s="76" t="s">
        <v>247</v>
      </c>
      <c r="J51" s="77">
        <v>13.8</v>
      </c>
      <c r="K51" s="77">
        <v>0.04</v>
      </c>
      <c r="L51" s="77">
        <v>2.98</v>
      </c>
      <c r="M51" s="77" t="s">
        <v>308</v>
      </c>
      <c r="N51" s="77">
        <v>17.399999999999999</v>
      </c>
      <c r="O51" s="77">
        <v>3.63</v>
      </c>
      <c r="P51" s="77">
        <v>1.67</v>
      </c>
      <c r="Q51" s="77">
        <v>0.39</v>
      </c>
      <c r="R51" s="77">
        <v>2.9</v>
      </c>
      <c r="S51" s="77">
        <v>0.16</v>
      </c>
      <c r="T51" s="77">
        <v>44</v>
      </c>
      <c r="U51" s="77">
        <v>1.68</v>
      </c>
      <c r="V51" s="77" t="s">
        <v>308</v>
      </c>
      <c r="W51" s="77">
        <v>0.03</v>
      </c>
      <c r="X51" s="77">
        <v>3.51</v>
      </c>
      <c r="Y51" s="77">
        <v>92.2</v>
      </c>
      <c r="Z51" s="77">
        <v>0.42</v>
      </c>
      <c r="AA51" s="77">
        <v>0.19</v>
      </c>
      <c r="AB51" s="77">
        <v>7.16</v>
      </c>
      <c r="AC51" s="77">
        <v>2.3199999999999998</v>
      </c>
      <c r="AD51" s="77" t="s">
        <v>308</v>
      </c>
      <c r="AE51" s="77">
        <v>13</v>
      </c>
      <c r="AF51" s="77">
        <v>3.16</v>
      </c>
      <c r="AG51" s="77">
        <v>1.05</v>
      </c>
      <c r="AH51" s="77">
        <v>0.08</v>
      </c>
      <c r="AI51" s="77">
        <v>4.47</v>
      </c>
      <c r="AJ51" s="77">
        <v>21</v>
      </c>
      <c r="AK51" s="77">
        <v>1</v>
      </c>
      <c r="AL51" s="77" t="s">
        <v>308</v>
      </c>
      <c r="AM51" s="77">
        <v>287</v>
      </c>
      <c r="AN51" s="77" t="s">
        <v>308</v>
      </c>
      <c r="AO51" s="77">
        <v>26500</v>
      </c>
      <c r="AP51" s="77">
        <v>11</v>
      </c>
      <c r="AQ51" s="77">
        <v>3140</v>
      </c>
      <c r="AR51" s="77">
        <v>9</v>
      </c>
      <c r="AS51" s="77">
        <v>11</v>
      </c>
      <c r="AT51" s="77">
        <v>69</v>
      </c>
      <c r="AU51" s="77">
        <v>126</v>
      </c>
      <c r="AV51" s="77">
        <v>3330</v>
      </c>
      <c r="AW51" s="77">
        <v>0.19900000000000001</v>
      </c>
      <c r="AX51" s="77">
        <v>37</v>
      </c>
      <c r="AY51" s="77">
        <v>46</v>
      </c>
      <c r="AZ51" s="77">
        <v>2.2999999999999998</v>
      </c>
      <c r="BA51" s="77">
        <v>9.6</v>
      </c>
      <c r="BB51" s="77">
        <v>24.2</v>
      </c>
      <c r="BC51" s="77">
        <v>74.099999999999994</v>
      </c>
      <c r="BD51" s="77">
        <v>1.8</v>
      </c>
      <c r="BE51" s="77">
        <v>6.03</v>
      </c>
      <c r="BF51" s="77">
        <v>3.29</v>
      </c>
      <c r="BG51" s="77">
        <v>1.33</v>
      </c>
      <c r="BH51" s="77">
        <v>19.8</v>
      </c>
      <c r="BI51" s="77">
        <v>6.54</v>
      </c>
      <c r="BJ51" s="77">
        <v>1</v>
      </c>
      <c r="BK51" s="77">
        <v>4</v>
      </c>
      <c r="BL51" s="77">
        <v>1.17</v>
      </c>
      <c r="BM51" s="77">
        <v>0.7</v>
      </c>
      <c r="BN51" s="77">
        <v>9.6</v>
      </c>
      <c r="BO51" s="77">
        <v>0.4</v>
      </c>
      <c r="BP51" s="77">
        <v>6</v>
      </c>
      <c r="BQ51" s="77">
        <v>8</v>
      </c>
      <c r="BR51" s="77">
        <v>20.7</v>
      </c>
      <c r="BS51" s="77">
        <v>831</v>
      </c>
      <c r="BT51" s="77">
        <v>3.92</v>
      </c>
      <c r="BU51" s="77">
        <v>45.2</v>
      </c>
      <c r="BV51" s="77">
        <v>1</v>
      </c>
      <c r="BW51" s="77">
        <v>5.7</v>
      </c>
      <c r="BX51" s="77">
        <v>2</v>
      </c>
      <c r="BY51" s="77" t="s">
        <v>308</v>
      </c>
      <c r="BZ51" s="77">
        <v>0.98</v>
      </c>
      <c r="CA51" s="77">
        <v>1.3</v>
      </c>
      <c r="CB51" s="77" t="s">
        <v>308</v>
      </c>
      <c r="CC51" s="77">
        <v>0.42</v>
      </c>
      <c r="CD51" s="77">
        <v>0.77</v>
      </c>
      <c r="CE51" s="77">
        <v>489</v>
      </c>
      <c r="CF51" s="77">
        <v>29.1</v>
      </c>
      <c r="CG51" s="77">
        <v>2.8</v>
      </c>
      <c r="CH51" s="77">
        <v>131</v>
      </c>
    </row>
    <row r="52" spans="1:86" s="3" customFormat="1" x14ac:dyDescent="0.25">
      <c r="A52" s="70" t="s">
        <v>110</v>
      </c>
      <c r="B52" s="71">
        <v>513171.38</v>
      </c>
      <c r="C52" s="71">
        <v>5515754.3200000003</v>
      </c>
      <c r="D52" s="72">
        <v>290.31</v>
      </c>
      <c r="E52" s="73" t="s">
        <v>129</v>
      </c>
      <c r="F52" s="74">
        <v>113.3</v>
      </c>
      <c r="G52" s="74">
        <v>113.77</v>
      </c>
      <c r="H52" s="75" t="s">
        <v>315</v>
      </c>
      <c r="I52" s="76" t="s">
        <v>247</v>
      </c>
      <c r="J52" s="77">
        <v>8.0500000000000007</v>
      </c>
      <c r="K52" s="77">
        <v>0.01</v>
      </c>
      <c r="L52" s="77">
        <v>5.22</v>
      </c>
      <c r="M52" s="77" t="s">
        <v>308</v>
      </c>
      <c r="N52" s="77">
        <v>30.4</v>
      </c>
      <c r="O52" s="77">
        <v>1.51</v>
      </c>
      <c r="P52" s="77">
        <v>4.34</v>
      </c>
      <c r="Q52" s="77">
        <v>0.35</v>
      </c>
      <c r="R52" s="77">
        <v>1.01</v>
      </c>
      <c r="S52" s="77">
        <v>0.09</v>
      </c>
      <c r="T52" s="77">
        <v>30.1</v>
      </c>
      <c r="U52" s="77">
        <v>1.04</v>
      </c>
      <c r="V52" s="77" t="s">
        <v>308</v>
      </c>
      <c r="W52" s="77">
        <v>0.05</v>
      </c>
      <c r="X52" s="77">
        <v>7.71</v>
      </c>
      <c r="Y52" s="77">
        <v>89.9</v>
      </c>
      <c r="Z52" s="77">
        <v>0.34</v>
      </c>
      <c r="AA52" s="77">
        <v>0.04</v>
      </c>
      <c r="AB52" s="77">
        <v>4.25</v>
      </c>
      <c r="AC52" s="77">
        <v>3.98</v>
      </c>
      <c r="AD52" s="77">
        <v>5.0000000000000001E-3</v>
      </c>
      <c r="AE52" s="77">
        <v>22.9</v>
      </c>
      <c r="AF52" s="77">
        <v>1.33</v>
      </c>
      <c r="AG52" s="77">
        <v>2.6</v>
      </c>
      <c r="AH52" s="77">
        <v>0.04</v>
      </c>
      <c r="AI52" s="77">
        <v>12.6</v>
      </c>
      <c r="AJ52" s="77">
        <v>14.3</v>
      </c>
      <c r="AK52" s="77">
        <v>0.62</v>
      </c>
      <c r="AL52" s="77">
        <v>939</v>
      </c>
      <c r="AM52" s="77">
        <v>160</v>
      </c>
      <c r="AN52" s="77" t="s">
        <v>308</v>
      </c>
      <c r="AO52" s="77">
        <v>56600</v>
      </c>
      <c r="AP52" s="77">
        <v>12</v>
      </c>
      <c r="AQ52" s="77">
        <v>2750</v>
      </c>
      <c r="AR52" s="77">
        <v>58</v>
      </c>
      <c r="AS52" s="77">
        <v>12</v>
      </c>
      <c r="AT52" s="77">
        <v>18.600000000000001</v>
      </c>
      <c r="AU52" s="77">
        <v>241</v>
      </c>
      <c r="AV52" s="77">
        <v>296</v>
      </c>
      <c r="AW52" s="77">
        <v>0.23799999999999999</v>
      </c>
      <c r="AX52" s="77">
        <v>56</v>
      </c>
      <c r="AY52" s="77">
        <v>81</v>
      </c>
      <c r="AZ52" s="77">
        <v>4.5999999999999996</v>
      </c>
      <c r="BA52" s="77">
        <v>2.1</v>
      </c>
      <c r="BB52" s="77">
        <v>11.7</v>
      </c>
      <c r="BC52" s="77">
        <v>274</v>
      </c>
      <c r="BD52" s="77">
        <v>4.8</v>
      </c>
      <c r="BE52" s="77">
        <v>2.5299999999999998</v>
      </c>
      <c r="BF52" s="77">
        <v>1.33</v>
      </c>
      <c r="BG52" s="77">
        <v>0.63</v>
      </c>
      <c r="BH52" s="77">
        <v>17.399999999999999</v>
      </c>
      <c r="BI52" s="77">
        <v>2.46</v>
      </c>
      <c r="BJ52" s="77">
        <v>2</v>
      </c>
      <c r="BK52" s="77">
        <v>2</v>
      </c>
      <c r="BL52" s="77">
        <v>0.51</v>
      </c>
      <c r="BM52" s="77">
        <v>1.3</v>
      </c>
      <c r="BN52" s="77">
        <v>4.5999999999999996</v>
      </c>
      <c r="BO52" s="77">
        <v>0.19</v>
      </c>
      <c r="BP52" s="77">
        <v>25</v>
      </c>
      <c r="BQ52" s="77">
        <v>3</v>
      </c>
      <c r="BR52" s="77">
        <v>8.3000000000000007</v>
      </c>
      <c r="BS52" s="77">
        <v>18</v>
      </c>
      <c r="BT52" s="77">
        <v>1.75</v>
      </c>
      <c r="BU52" s="77">
        <v>62.5</v>
      </c>
      <c r="BV52" s="77">
        <v>0.8</v>
      </c>
      <c r="BW52" s="77">
        <v>2.2000000000000002</v>
      </c>
      <c r="BX52" s="77">
        <v>1</v>
      </c>
      <c r="BY52" s="77" t="s">
        <v>308</v>
      </c>
      <c r="BZ52" s="77">
        <v>0.4</v>
      </c>
      <c r="CA52" s="77">
        <v>0.5</v>
      </c>
      <c r="CB52" s="77" t="s">
        <v>308</v>
      </c>
      <c r="CC52" s="77">
        <v>0.18</v>
      </c>
      <c r="CD52" s="77">
        <v>0.25</v>
      </c>
      <c r="CE52" s="77">
        <v>9</v>
      </c>
      <c r="CF52" s="77">
        <v>12.7</v>
      </c>
      <c r="CG52" s="77">
        <v>1.2</v>
      </c>
      <c r="CH52" s="77">
        <v>61.3</v>
      </c>
    </row>
    <row r="53" spans="1:86" s="3" customFormat="1" x14ac:dyDescent="0.25">
      <c r="A53" s="70" t="s">
        <v>94</v>
      </c>
      <c r="B53" s="71">
        <v>513273.23</v>
      </c>
      <c r="C53" s="71">
        <v>5515763.2400000002</v>
      </c>
      <c r="D53" s="72">
        <v>361.36</v>
      </c>
      <c r="E53" s="73" t="s">
        <v>131</v>
      </c>
      <c r="F53" s="74">
        <v>98.1</v>
      </c>
      <c r="G53" s="74">
        <v>98.75</v>
      </c>
      <c r="H53" s="75" t="s">
        <v>315</v>
      </c>
      <c r="I53" s="76" t="s">
        <v>247</v>
      </c>
      <c r="J53" s="77">
        <v>12.9</v>
      </c>
      <c r="K53" s="77">
        <v>0.03</v>
      </c>
      <c r="L53" s="77">
        <v>1</v>
      </c>
      <c r="M53" s="77">
        <v>0.01</v>
      </c>
      <c r="N53" s="77">
        <v>23.7</v>
      </c>
      <c r="O53" s="77">
        <v>2.82</v>
      </c>
      <c r="P53" s="77">
        <v>1.76</v>
      </c>
      <c r="Q53" s="77">
        <v>0.26</v>
      </c>
      <c r="R53" s="77">
        <v>2.7</v>
      </c>
      <c r="S53" s="77">
        <v>0.26</v>
      </c>
      <c r="T53" s="77">
        <v>41.5</v>
      </c>
      <c r="U53" s="77">
        <v>0.99</v>
      </c>
      <c r="V53" s="77" t="s">
        <v>308</v>
      </c>
      <c r="W53" s="77" t="s">
        <v>308</v>
      </c>
      <c r="X53" s="77">
        <v>6.42</v>
      </c>
      <c r="Y53" s="77">
        <v>94.4</v>
      </c>
      <c r="Z53" s="77">
        <v>0.02</v>
      </c>
      <c r="AA53" s="77">
        <v>0.16</v>
      </c>
      <c r="AB53" s="77">
        <v>6.56</v>
      </c>
      <c r="AC53" s="77">
        <v>0.74</v>
      </c>
      <c r="AD53" s="77">
        <v>8.0000000000000002E-3</v>
      </c>
      <c r="AE53" s="77">
        <v>16.600000000000001</v>
      </c>
      <c r="AF53" s="77">
        <v>2.37</v>
      </c>
      <c r="AG53" s="77">
        <v>1.07</v>
      </c>
      <c r="AH53" s="77">
        <v>0.12</v>
      </c>
      <c r="AI53" s="77">
        <v>9.43</v>
      </c>
      <c r="AJ53" s="77">
        <v>19.5</v>
      </c>
      <c r="AK53" s="77">
        <v>0.59</v>
      </c>
      <c r="AL53" s="77">
        <v>40</v>
      </c>
      <c r="AM53" s="77">
        <v>199</v>
      </c>
      <c r="AN53" s="77" t="s">
        <v>308</v>
      </c>
      <c r="AO53" s="77">
        <v>38900</v>
      </c>
      <c r="AP53" s="77">
        <v>10</v>
      </c>
      <c r="AQ53" s="77">
        <v>1960</v>
      </c>
      <c r="AR53" s="77">
        <v>22</v>
      </c>
      <c r="AS53" s="77">
        <v>6</v>
      </c>
      <c r="AT53" s="77">
        <v>47.1</v>
      </c>
      <c r="AU53" s="77">
        <v>49</v>
      </c>
      <c r="AV53" s="77">
        <v>957</v>
      </c>
      <c r="AW53" s="77">
        <v>0.37</v>
      </c>
      <c r="AX53" s="77">
        <v>67</v>
      </c>
      <c r="AY53" s="77">
        <v>143</v>
      </c>
      <c r="AZ53" s="77">
        <v>2.8</v>
      </c>
      <c r="BA53" s="77">
        <v>3.1</v>
      </c>
      <c r="BB53" s="77">
        <v>34.299999999999997</v>
      </c>
      <c r="BC53" s="77">
        <v>448</v>
      </c>
      <c r="BD53" s="77">
        <v>0.3</v>
      </c>
      <c r="BE53" s="77">
        <v>3.61</v>
      </c>
      <c r="BF53" s="77">
        <v>2.15</v>
      </c>
      <c r="BG53" s="77">
        <v>0.98</v>
      </c>
      <c r="BH53" s="77">
        <v>19.5</v>
      </c>
      <c r="BI53" s="77">
        <v>4.8099999999999996</v>
      </c>
      <c r="BJ53" s="77" t="s">
        <v>308</v>
      </c>
      <c r="BK53" s="77">
        <v>6</v>
      </c>
      <c r="BL53" s="77">
        <v>0.76</v>
      </c>
      <c r="BM53" s="77">
        <v>1.1000000000000001</v>
      </c>
      <c r="BN53" s="77">
        <v>17.2</v>
      </c>
      <c r="BO53" s="77">
        <v>0.33</v>
      </c>
      <c r="BP53" s="77">
        <v>3</v>
      </c>
      <c r="BQ53" s="77">
        <v>8</v>
      </c>
      <c r="BR53" s="77">
        <v>19</v>
      </c>
      <c r="BS53" s="77">
        <v>97</v>
      </c>
      <c r="BT53" s="77">
        <v>4.34</v>
      </c>
      <c r="BU53" s="77">
        <v>26</v>
      </c>
      <c r="BV53" s="77">
        <v>0.2</v>
      </c>
      <c r="BW53" s="77">
        <v>4.2</v>
      </c>
      <c r="BX53" s="77">
        <v>2</v>
      </c>
      <c r="BY53" s="77" t="s">
        <v>308</v>
      </c>
      <c r="BZ53" s="77">
        <v>0.64</v>
      </c>
      <c r="CA53" s="77">
        <v>1.3</v>
      </c>
      <c r="CB53" s="77" t="s">
        <v>308</v>
      </c>
      <c r="CC53" s="77">
        <v>0.3</v>
      </c>
      <c r="CD53" s="77">
        <v>1.95</v>
      </c>
      <c r="CE53" s="77">
        <v>447</v>
      </c>
      <c r="CF53" s="77">
        <v>18.899999999999999</v>
      </c>
      <c r="CG53" s="77">
        <v>2</v>
      </c>
      <c r="CH53" s="77">
        <v>212</v>
      </c>
    </row>
    <row r="54" spans="1:86" s="14" customFormat="1" ht="11.25" x14ac:dyDescent="0.2">
      <c r="A54" s="15" t="s">
        <v>98</v>
      </c>
      <c r="B54" s="17">
        <v>513306.62</v>
      </c>
      <c r="C54" s="17">
        <v>5515723.4299999997</v>
      </c>
      <c r="D54" s="78">
        <v>271.37</v>
      </c>
      <c r="E54" s="18" t="s">
        <v>131</v>
      </c>
      <c r="F54" s="79">
        <v>147.96</v>
      </c>
      <c r="G54" s="79">
        <v>142.18</v>
      </c>
      <c r="H54" s="75" t="s">
        <v>316</v>
      </c>
      <c r="I54" s="76" t="s">
        <v>300</v>
      </c>
      <c r="J54" s="20">
        <v>3.23</v>
      </c>
      <c r="K54" s="20">
        <v>0.02</v>
      </c>
      <c r="L54" s="20">
        <v>13.4</v>
      </c>
      <c r="M54" s="20">
        <v>0.22</v>
      </c>
      <c r="N54" s="20">
        <v>15.6</v>
      </c>
      <c r="O54" s="20">
        <v>0.28999999999999998</v>
      </c>
      <c r="P54" s="20">
        <v>9.0299999999999994</v>
      </c>
      <c r="Q54" s="20">
        <v>0.57999999999999996</v>
      </c>
      <c r="R54" s="20">
        <v>0.12</v>
      </c>
      <c r="S54" s="20">
        <v>0.02</v>
      </c>
      <c r="T54" s="20">
        <v>42.5</v>
      </c>
      <c r="U54" s="20">
        <v>0.53</v>
      </c>
      <c r="V54" s="20" t="s">
        <v>308</v>
      </c>
      <c r="W54" s="20">
        <v>0.03</v>
      </c>
      <c r="X54" s="20">
        <v>2.59</v>
      </c>
      <c r="Y54" s="20">
        <v>88.2</v>
      </c>
      <c r="Z54" s="20">
        <v>1.86</v>
      </c>
      <c r="AA54" s="20">
        <v>1.39</v>
      </c>
      <c r="AB54" s="20">
        <v>1.65</v>
      </c>
      <c r="AC54" s="20">
        <v>10</v>
      </c>
      <c r="AD54" s="20">
        <v>0.15</v>
      </c>
      <c r="AE54" s="20">
        <v>11.3</v>
      </c>
      <c r="AF54" s="20">
        <v>0.25</v>
      </c>
      <c r="AG54" s="20">
        <v>5.36</v>
      </c>
      <c r="AH54" s="20" t="s">
        <v>308</v>
      </c>
      <c r="AI54" s="20">
        <v>3.31</v>
      </c>
      <c r="AJ54" s="20">
        <v>19.8</v>
      </c>
      <c r="AK54" s="20">
        <v>0.31</v>
      </c>
      <c r="AL54" s="20">
        <v>269</v>
      </c>
      <c r="AM54" s="20">
        <v>45.5</v>
      </c>
      <c r="AN54" s="20" t="s">
        <v>308</v>
      </c>
      <c r="AO54" s="20">
        <v>2180</v>
      </c>
      <c r="AP54" s="20" t="s">
        <v>308</v>
      </c>
      <c r="AQ54" s="20">
        <v>4420</v>
      </c>
      <c r="AR54" s="20">
        <v>335</v>
      </c>
      <c r="AS54" s="20">
        <v>39</v>
      </c>
      <c r="AT54" s="20">
        <v>41.7</v>
      </c>
      <c r="AU54" s="20">
        <v>167</v>
      </c>
      <c r="AV54" s="20">
        <v>27200</v>
      </c>
      <c r="AW54" s="20">
        <v>8.1000000000000003E-2</v>
      </c>
      <c r="AX54" s="20">
        <v>3</v>
      </c>
      <c r="AY54" s="20">
        <v>54</v>
      </c>
      <c r="AZ54" s="20">
        <v>0.6</v>
      </c>
      <c r="BA54" s="20">
        <v>105</v>
      </c>
      <c r="BB54" s="20">
        <v>4.7</v>
      </c>
      <c r="BC54" s="20">
        <v>119</v>
      </c>
      <c r="BD54" s="20">
        <v>2.9</v>
      </c>
      <c r="BE54" s="20">
        <v>1.85</v>
      </c>
      <c r="BF54" s="20">
        <v>0.91</v>
      </c>
      <c r="BG54" s="20">
        <v>0.92</v>
      </c>
      <c r="BH54" s="20">
        <v>6.15</v>
      </c>
      <c r="BI54" s="20">
        <v>2.0099999999999998</v>
      </c>
      <c r="BJ54" s="20">
        <v>1</v>
      </c>
      <c r="BK54" s="20" t="s">
        <v>308</v>
      </c>
      <c r="BL54" s="20">
        <v>0.34</v>
      </c>
      <c r="BM54" s="20">
        <v>1.2</v>
      </c>
      <c r="BN54" s="20">
        <v>1.7</v>
      </c>
      <c r="BO54" s="20">
        <v>0.12</v>
      </c>
      <c r="BP54" s="20" t="s">
        <v>308</v>
      </c>
      <c r="BQ54" s="20" t="s">
        <v>308</v>
      </c>
      <c r="BR54" s="20">
        <v>4.5</v>
      </c>
      <c r="BS54" s="20">
        <v>41</v>
      </c>
      <c r="BT54" s="20">
        <v>0.78</v>
      </c>
      <c r="BU54" s="20">
        <v>22.7</v>
      </c>
      <c r="BV54" s="20">
        <v>0.6</v>
      </c>
      <c r="BW54" s="20">
        <v>1.4</v>
      </c>
      <c r="BX54" s="20">
        <v>2</v>
      </c>
      <c r="BY54" s="20" t="s">
        <v>308</v>
      </c>
      <c r="BZ54" s="20">
        <v>0.31</v>
      </c>
      <c r="CA54" s="20">
        <v>0.1</v>
      </c>
      <c r="CB54" s="20" t="s">
        <v>308</v>
      </c>
      <c r="CC54" s="20">
        <v>0.13</v>
      </c>
      <c r="CD54" s="20" t="s">
        <v>308</v>
      </c>
      <c r="CE54" s="20" t="s">
        <v>308</v>
      </c>
      <c r="CF54" s="20">
        <v>8.1999999999999993</v>
      </c>
      <c r="CG54" s="20">
        <v>0.8</v>
      </c>
      <c r="CH54" s="20">
        <v>17.2</v>
      </c>
    </row>
    <row r="55" spans="1:86" s="3" customFormat="1" x14ac:dyDescent="0.25">
      <c r="A55" s="70" t="s">
        <v>96</v>
      </c>
      <c r="B55" s="71">
        <v>513300.45</v>
      </c>
      <c r="C55" s="71">
        <v>5515730.7999999998</v>
      </c>
      <c r="D55" s="72">
        <v>288.01</v>
      </c>
      <c r="E55" s="73" t="s">
        <v>131</v>
      </c>
      <c r="F55" s="74">
        <v>125.7</v>
      </c>
      <c r="G55" s="74">
        <v>126</v>
      </c>
      <c r="H55" s="75" t="s">
        <v>316</v>
      </c>
      <c r="I55" s="76" t="s">
        <v>300</v>
      </c>
      <c r="J55" s="77">
        <v>2.68</v>
      </c>
      <c r="K55" s="77" t="s">
        <v>308</v>
      </c>
      <c r="L55" s="77">
        <v>26.3</v>
      </c>
      <c r="M55" s="77">
        <v>0.02</v>
      </c>
      <c r="N55" s="77">
        <v>5.42</v>
      </c>
      <c r="O55" s="77">
        <v>0.42</v>
      </c>
      <c r="P55" s="77">
        <v>0.73</v>
      </c>
      <c r="Q55" s="77">
        <v>0.7</v>
      </c>
      <c r="R55" s="77" t="s">
        <v>308</v>
      </c>
      <c r="S55" s="77">
        <v>0.02</v>
      </c>
      <c r="T55" s="77">
        <v>24</v>
      </c>
      <c r="U55" s="77">
        <v>0.17</v>
      </c>
      <c r="V55" s="77" t="s">
        <v>308</v>
      </c>
      <c r="W55" s="77" t="s">
        <v>308</v>
      </c>
      <c r="X55" s="77">
        <v>6.28</v>
      </c>
      <c r="Y55" s="77">
        <v>66.7</v>
      </c>
      <c r="Z55" s="77">
        <v>5.28</v>
      </c>
      <c r="AA55" s="77">
        <v>4.88</v>
      </c>
      <c r="AB55" s="77">
        <v>1.39</v>
      </c>
      <c r="AC55" s="77">
        <v>19.899999999999999</v>
      </c>
      <c r="AD55" s="77">
        <v>1.0999999999999999E-2</v>
      </c>
      <c r="AE55" s="77">
        <v>3.9</v>
      </c>
      <c r="AF55" s="77">
        <v>0.36</v>
      </c>
      <c r="AG55" s="77">
        <v>0.43</v>
      </c>
      <c r="AH55" s="77" t="s">
        <v>308</v>
      </c>
      <c r="AI55" s="77">
        <v>7.01</v>
      </c>
      <c r="AJ55" s="77">
        <v>11.3</v>
      </c>
      <c r="AK55" s="77">
        <v>0.11</v>
      </c>
      <c r="AL55" s="77">
        <v>1920</v>
      </c>
      <c r="AM55" s="77">
        <v>33.6</v>
      </c>
      <c r="AN55" s="77" t="s">
        <v>308</v>
      </c>
      <c r="AO55" s="77">
        <v>1660</v>
      </c>
      <c r="AP55" s="77" t="s">
        <v>308</v>
      </c>
      <c r="AQ55" s="77">
        <v>5400</v>
      </c>
      <c r="AR55" s="77">
        <v>15</v>
      </c>
      <c r="AS55" s="77" t="s">
        <v>308</v>
      </c>
      <c r="AT55" s="77">
        <v>83.7</v>
      </c>
      <c r="AU55" s="77">
        <v>48</v>
      </c>
      <c r="AV55" s="77">
        <v>100000</v>
      </c>
      <c r="AW55" s="77">
        <v>1.66</v>
      </c>
      <c r="AX55" s="77">
        <v>45</v>
      </c>
      <c r="AY55" s="77">
        <v>17</v>
      </c>
      <c r="AZ55" s="77">
        <v>45.5</v>
      </c>
      <c r="BA55" s="77">
        <v>312</v>
      </c>
      <c r="BB55" s="77">
        <v>1.4</v>
      </c>
      <c r="BC55" s="77">
        <v>151</v>
      </c>
      <c r="BD55" s="77">
        <v>1</v>
      </c>
      <c r="BE55" s="77">
        <v>1.69</v>
      </c>
      <c r="BF55" s="77">
        <v>1.21</v>
      </c>
      <c r="BG55" s="77">
        <v>0.23</v>
      </c>
      <c r="BH55" s="77">
        <v>2.5499999999999998</v>
      </c>
      <c r="BI55" s="77">
        <v>1.1599999999999999</v>
      </c>
      <c r="BJ55" s="77" t="s">
        <v>308</v>
      </c>
      <c r="BK55" s="77" t="s">
        <v>308</v>
      </c>
      <c r="BL55" s="77">
        <v>0.37</v>
      </c>
      <c r="BM55" s="77">
        <v>6</v>
      </c>
      <c r="BN55" s="77">
        <v>0.6</v>
      </c>
      <c r="BO55" s="77">
        <v>0.24</v>
      </c>
      <c r="BP55" s="77" t="s">
        <v>308</v>
      </c>
      <c r="BQ55" s="77">
        <v>1</v>
      </c>
      <c r="BR55" s="77">
        <v>1.2</v>
      </c>
      <c r="BS55" s="77">
        <v>13300</v>
      </c>
      <c r="BT55" s="77">
        <v>0.24</v>
      </c>
      <c r="BU55" s="77">
        <v>8.6999999999999993</v>
      </c>
      <c r="BV55" s="77">
        <v>0.9</v>
      </c>
      <c r="BW55" s="77">
        <v>0.4</v>
      </c>
      <c r="BX55" s="77">
        <v>2</v>
      </c>
      <c r="BY55" s="77" t="s">
        <v>308</v>
      </c>
      <c r="BZ55" s="77">
        <v>0.22</v>
      </c>
      <c r="CA55" s="77">
        <v>0.2</v>
      </c>
      <c r="CB55" s="77">
        <v>0.6</v>
      </c>
      <c r="CC55" s="77">
        <v>0.22</v>
      </c>
      <c r="CD55" s="77" t="s">
        <v>308</v>
      </c>
      <c r="CE55" s="77" t="s">
        <v>308</v>
      </c>
      <c r="CF55" s="77">
        <v>12.8</v>
      </c>
      <c r="CG55" s="77">
        <v>1.3</v>
      </c>
      <c r="CH55" s="77">
        <v>9.6999999999999993</v>
      </c>
    </row>
    <row r="56" spans="1:86" s="14" customFormat="1" ht="11.25" x14ac:dyDescent="0.2">
      <c r="A56" s="15" t="s">
        <v>95</v>
      </c>
      <c r="B56" s="17">
        <v>513291.63</v>
      </c>
      <c r="C56" s="17">
        <v>5515741.2999999998</v>
      </c>
      <c r="D56" s="78">
        <v>311.76</v>
      </c>
      <c r="E56" s="18" t="s">
        <v>131</v>
      </c>
      <c r="F56" s="79">
        <v>125.2</v>
      </c>
      <c r="G56" s="79">
        <v>128.69999999999999</v>
      </c>
      <c r="H56" s="75" t="s">
        <v>316</v>
      </c>
      <c r="I56" s="76" t="s">
        <v>300</v>
      </c>
      <c r="J56" s="20">
        <v>12.7</v>
      </c>
      <c r="K56" s="20" t="s">
        <v>308</v>
      </c>
      <c r="L56" s="20">
        <v>7.37</v>
      </c>
      <c r="M56" s="20" t="s">
        <v>308</v>
      </c>
      <c r="N56" s="20">
        <v>18.8</v>
      </c>
      <c r="O56" s="20">
        <v>0.84</v>
      </c>
      <c r="P56" s="20">
        <v>4.25</v>
      </c>
      <c r="Q56" s="20">
        <v>0.42</v>
      </c>
      <c r="R56" s="20">
        <v>2.69</v>
      </c>
      <c r="S56" s="20">
        <v>0.09</v>
      </c>
      <c r="T56" s="20">
        <v>42.6</v>
      </c>
      <c r="U56" s="20">
        <v>1.67</v>
      </c>
      <c r="V56" s="20" t="s">
        <v>308</v>
      </c>
      <c r="W56" s="20">
        <v>0.06</v>
      </c>
      <c r="X56" s="20">
        <v>5.71</v>
      </c>
      <c r="Y56" s="20">
        <v>97.2</v>
      </c>
      <c r="Z56" s="20">
        <v>1.25</v>
      </c>
      <c r="AA56" s="20">
        <v>0.06</v>
      </c>
      <c r="AB56" s="20">
        <v>6.51</v>
      </c>
      <c r="AC56" s="20">
        <v>5.45</v>
      </c>
      <c r="AD56" s="20" t="s">
        <v>308</v>
      </c>
      <c r="AE56" s="20">
        <v>13</v>
      </c>
      <c r="AF56" s="20">
        <v>0.68</v>
      </c>
      <c r="AG56" s="20">
        <v>2.57</v>
      </c>
      <c r="AH56" s="20">
        <v>0.04</v>
      </c>
      <c r="AI56" s="20">
        <v>0.84</v>
      </c>
      <c r="AJ56" s="20">
        <v>19.8</v>
      </c>
      <c r="AK56" s="20">
        <v>0.97</v>
      </c>
      <c r="AL56" s="20">
        <v>48</v>
      </c>
      <c r="AM56" s="20">
        <v>94.6</v>
      </c>
      <c r="AN56" s="20" t="s">
        <v>308</v>
      </c>
      <c r="AO56" s="20">
        <v>1170</v>
      </c>
      <c r="AP56" s="20">
        <v>16</v>
      </c>
      <c r="AQ56" s="20">
        <v>3310</v>
      </c>
      <c r="AR56" s="20">
        <v>58</v>
      </c>
      <c r="AS56" s="20">
        <v>18</v>
      </c>
      <c r="AT56" s="20">
        <v>64.5</v>
      </c>
      <c r="AU56" s="20">
        <v>363</v>
      </c>
      <c r="AV56" s="20">
        <v>1230</v>
      </c>
      <c r="AW56" s="20">
        <v>0.13400000000000001</v>
      </c>
      <c r="AX56" s="20">
        <v>8</v>
      </c>
      <c r="AY56" s="20">
        <v>15</v>
      </c>
      <c r="AZ56" s="20">
        <v>9.1</v>
      </c>
      <c r="BA56" s="20">
        <v>3.5</v>
      </c>
      <c r="BB56" s="20">
        <v>15.8</v>
      </c>
      <c r="BC56" s="20">
        <v>58.9</v>
      </c>
      <c r="BD56" s="20">
        <v>3.4</v>
      </c>
      <c r="BE56" s="20">
        <v>3.77</v>
      </c>
      <c r="BF56" s="20">
        <v>2.04</v>
      </c>
      <c r="BG56" s="20">
        <v>1.52</v>
      </c>
      <c r="BH56" s="20">
        <v>20.8</v>
      </c>
      <c r="BI56" s="20">
        <v>4</v>
      </c>
      <c r="BJ56" s="20">
        <v>1</v>
      </c>
      <c r="BK56" s="20">
        <v>2</v>
      </c>
      <c r="BL56" s="20">
        <v>0.75</v>
      </c>
      <c r="BM56" s="20" t="s">
        <v>308</v>
      </c>
      <c r="BN56" s="20">
        <v>5.8</v>
      </c>
      <c r="BO56" s="20">
        <v>0.22</v>
      </c>
      <c r="BP56" s="20" t="s">
        <v>308</v>
      </c>
      <c r="BQ56" s="20">
        <v>4</v>
      </c>
      <c r="BR56" s="20">
        <v>11.9</v>
      </c>
      <c r="BS56" s="20">
        <v>1870</v>
      </c>
      <c r="BT56" s="20">
        <v>2.44</v>
      </c>
      <c r="BU56" s="20">
        <v>26.8</v>
      </c>
      <c r="BV56" s="20" t="s">
        <v>308</v>
      </c>
      <c r="BW56" s="20">
        <v>3.5</v>
      </c>
      <c r="BX56" s="20">
        <v>6</v>
      </c>
      <c r="BY56" s="20" t="s">
        <v>308</v>
      </c>
      <c r="BZ56" s="20">
        <v>0.65</v>
      </c>
      <c r="CA56" s="20">
        <v>0.5</v>
      </c>
      <c r="CB56" s="20" t="s">
        <v>308</v>
      </c>
      <c r="CC56" s="20">
        <v>0.28000000000000003</v>
      </c>
      <c r="CD56" s="20">
        <v>0.16</v>
      </c>
      <c r="CE56" s="20">
        <v>6</v>
      </c>
      <c r="CF56" s="20">
        <v>17.899999999999999</v>
      </c>
      <c r="CG56" s="20">
        <v>1.7</v>
      </c>
      <c r="CH56" s="20">
        <v>74.3</v>
      </c>
    </row>
    <row r="57" spans="1:86" s="3" customFormat="1" x14ac:dyDescent="0.25">
      <c r="A57" s="62" t="s">
        <v>197</v>
      </c>
      <c r="B57" s="63">
        <v>509692.48647300003</v>
      </c>
      <c r="C57" s="96">
        <v>5515026.01064</v>
      </c>
      <c r="D57" s="97"/>
      <c r="E57" s="65" t="s">
        <v>273</v>
      </c>
      <c r="F57" s="89"/>
      <c r="G57" s="89"/>
      <c r="H57" s="67" t="s">
        <v>317</v>
      </c>
      <c r="I57" s="68" t="s">
        <v>285</v>
      </c>
      <c r="J57" s="69">
        <v>12</v>
      </c>
      <c r="K57" s="69">
        <v>0.02</v>
      </c>
      <c r="L57" s="69">
        <v>1.4</v>
      </c>
      <c r="M57" s="69" t="s">
        <v>308</v>
      </c>
      <c r="N57" s="69">
        <v>23.2</v>
      </c>
      <c r="O57" s="69">
        <v>1.91</v>
      </c>
      <c r="P57" s="69">
        <v>2.95</v>
      </c>
      <c r="Q57" s="69">
        <v>0.38</v>
      </c>
      <c r="R57" s="69">
        <v>1.55</v>
      </c>
      <c r="S57" s="69">
        <v>0.15</v>
      </c>
      <c r="T57" s="69">
        <v>48.9</v>
      </c>
      <c r="U57" s="69">
        <v>1.8</v>
      </c>
      <c r="V57" s="69" t="s">
        <v>308</v>
      </c>
      <c r="W57" s="69">
        <v>0.03</v>
      </c>
      <c r="X57" s="69">
        <v>5.15</v>
      </c>
      <c r="Y57" s="69">
        <v>99.4</v>
      </c>
      <c r="Z57" s="69">
        <v>0.06</v>
      </c>
      <c r="AA57" s="69">
        <v>0.04</v>
      </c>
      <c r="AB57" s="69">
        <v>6.08</v>
      </c>
      <c r="AC57" s="69">
        <v>0.92</v>
      </c>
      <c r="AD57" s="69">
        <v>7.0000000000000001E-3</v>
      </c>
      <c r="AE57" s="69">
        <v>15.5</v>
      </c>
      <c r="AF57" s="69">
        <v>1.57</v>
      </c>
      <c r="AG57" s="69">
        <v>1.73</v>
      </c>
      <c r="AH57" s="69">
        <v>0.05</v>
      </c>
      <c r="AI57" s="69">
        <v>2.71</v>
      </c>
      <c r="AJ57" s="69">
        <v>21.5</v>
      </c>
      <c r="AK57" s="69">
        <v>1.02</v>
      </c>
      <c r="AL57" s="69">
        <v>282</v>
      </c>
      <c r="AM57" s="69">
        <v>184</v>
      </c>
      <c r="AN57" s="69">
        <v>17</v>
      </c>
      <c r="AO57" s="69">
        <v>4970</v>
      </c>
      <c r="AP57" s="69">
        <v>12</v>
      </c>
      <c r="AQ57" s="69">
        <v>2890</v>
      </c>
      <c r="AR57" s="69">
        <v>6</v>
      </c>
      <c r="AS57" s="69">
        <v>12</v>
      </c>
      <c r="AT57" s="69">
        <v>30.8</v>
      </c>
      <c r="AU57" s="69">
        <v>186</v>
      </c>
      <c r="AV57" s="69">
        <v>1590</v>
      </c>
      <c r="AW57" s="69">
        <v>7.2999999999999995E-2</v>
      </c>
      <c r="AX57" s="69">
        <v>2</v>
      </c>
      <c r="AY57" s="69">
        <v>277</v>
      </c>
      <c r="AZ57" s="69">
        <v>3.6</v>
      </c>
      <c r="BA57" s="69">
        <v>4.8</v>
      </c>
      <c r="BB57" s="69">
        <v>19.600000000000001</v>
      </c>
      <c r="BC57" s="69">
        <v>28.4</v>
      </c>
      <c r="BD57" s="69">
        <v>3.4</v>
      </c>
      <c r="BE57" s="69">
        <v>5.03</v>
      </c>
      <c r="BF57" s="69">
        <v>2.72</v>
      </c>
      <c r="BG57" s="69">
        <v>1.1100000000000001</v>
      </c>
      <c r="BH57" s="69">
        <v>20</v>
      </c>
      <c r="BI57" s="69">
        <v>4.8499999999999996</v>
      </c>
      <c r="BJ57" s="69">
        <v>1</v>
      </c>
      <c r="BK57" s="69">
        <v>3</v>
      </c>
      <c r="BL57" s="69">
        <v>0.95</v>
      </c>
      <c r="BM57" s="69">
        <v>0.1</v>
      </c>
      <c r="BN57" s="69">
        <v>7.8</v>
      </c>
      <c r="BO57" s="69">
        <v>0.36</v>
      </c>
      <c r="BP57" s="69" t="s">
        <v>308</v>
      </c>
      <c r="BQ57" s="69">
        <v>6</v>
      </c>
      <c r="BR57" s="69">
        <v>14.3</v>
      </c>
      <c r="BS57" s="69">
        <v>104</v>
      </c>
      <c r="BT57" s="69">
        <v>2.68</v>
      </c>
      <c r="BU57" s="69">
        <v>45.6</v>
      </c>
      <c r="BV57" s="69">
        <v>0.6</v>
      </c>
      <c r="BW57" s="69">
        <v>4</v>
      </c>
      <c r="BX57" s="69">
        <v>4</v>
      </c>
      <c r="BY57" s="69" t="s">
        <v>308</v>
      </c>
      <c r="BZ57" s="69">
        <v>0.78</v>
      </c>
      <c r="CA57" s="69">
        <v>0.8</v>
      </c>
      <c r="CB57" s="69">
        <v>4.3</v>
      </c>
      <c r="CC57" s="69">
        <v>0.37</v>
      </c>
      <c r="CD57" s="69">
        <v>0.56999999999999995</v>
      </c>
      <c r="CE57" s="69">
        <v>19</v>
      </c>
      <c r="CF57" s="69">
        <v>26.1</v>
      </c>
      <c r="CG57" s="69">
        <v>2.4</v>
      </c>
      <c r="CH57" s="69">
        <v>111</v>
      </c>
    </row>
    <row r="58" spans="1:86" s="3" customFormat="1" x14ac:dyDescent="0.25">
      <c r="A58" s="70" t="s">
        <v>198</v>
      </c>
      <c r="B58" s="71">
        <v>509692.48647300003</v>
      </c>
      <c r="C58" s="80">
        <v>5515026.01064</v>
      </c>
      <c r="D58" s="82"/>
      <c r="E58" s="73" t="s">
        <v>273</v>
      </c>
      <c r="F58" s="98"/>
      <c r="G58" s="98"/>
      <c r="H58" s="75" t="s">
        <v>317</v>
      </c>
      <c r="I58" s="76" t="s">
        <v>285</v>
      </c>
      <c r="J58" s="77">
        <v>8.44</v>
      </c>
      <c r="K58" s="77">
        <v>0.01</v>
      </c>
      <c r="L58" s="77">
        <v>1.71</v>
      </c>
      <c r="M58" s="77" t="s">
        <v>308</v>
      </c>
      <c r="N58" s="77">
        <v>24.8</v>
      </c>
      <c r="O58" s="77">
        <v>2.16</v>
      </c>
      <c r="P58" s="77">
        <v>2.37</v>
      </c>
      <c r="Q58" s="77">
        <v>0.63</v>
      </c>
      <c r="R58" s="77">
        <v>1.08</v>
      </c>
      <c r="S58" s="77">
        <v>0.16</v>
      </c>
      <c r="T58" s="77">
        <v>46.1</v>
      </c>
      <c r="U58" s="77">
        <v>0.97</v>
      </c>
      <c r="V58" s="77" t="s">
        <v>308</v>
      </c>
      <c r="W58" s="77" t="s">
        <v>308</v>
      </c>
      <c r="X58" s="77">
        <v>4.66</v>
      </c>
      <c r="Y58" s="77">
        <v>93.1</v>
      </c>
      <c r="Z58" s="77">
        <v>0.12</v>
      </c>
      <c r="AA58" s="77">
        <v>0.03</v>
      </c>
      <c r="AB58" s="77">
        <v>4.28</v>
      </c>
      <c r="AC58" s="77">
        <v>1.17</v>
      </c>
      <c r="AD58" s="77">
        <v>7.0000000000000001E-3</v>
      </c>
      <c r="AE58" s="77">
        <v>16.8</v>
      </c>
      <c r="AF58" s="77">
        <v>1.79</v>
      </c>
      <c r="AG58" s="77">
        <v>1.28</v>
      </c>
      <c r="AH58" s="77">
        <v>0.05</v>
      </c>
      <c r="AI58" s="77">
        <v>3.61</v>
      </c>
      <c r="AJ58" s="77">
        <v>20.7</v>
      </c>
      <c r="AK58" s="77">
        <v>0.56000000000000005</v>
      </c>
      <c r="AL58" s="77">
        <v>673</v>
      </c>
      <c r="AM58" s="77">
        <v>282</v>
      </c>
      <c r="AN58" s="77">
        <v>10</v>
      </c>
      <c r="AO58" s="77">
        <v>28400</v>
      </c>
      <c r="AP58" s="77" t="s">
        <v>308</v>
      </c>
      <c r="AQ58" s="77">
        <v>4530</v>
      </c>
      <c r="AR58" s="77">
        <v>104</v>
      </c>
      <c r="AS58" s="77">
        <v>6</v>
      </c>
      <c r="AT58" s="77">
        <v>32</v>
      </c>
      <c r="AU58" s="77">
        <v>76</v>
      </c>
      <c r="AV58" s="77">
        <v>436</v>
      </c>
      <c r="AW58" s="77">
        <v>3.36</v>
      </c>
      <c r="AX58" s="77">
        <v>12</v>
      </c>
      <c r="AY58" s="77">
        <v>31000</v>
      </c>
      <c r="AZ58" s="77">
        <v>8.6999999999999993</v>
      </c>
      <c r="BA58" s="77">
        <v>1.6</v>
      </c>
      <c r="BB58" s="77">
        <v>19.600000000000001</v>
      </c>
      <c r="BC58" s="77">
        <v>71.2</v>
      </c>
      <c r="BD58" s="77">
        <v>9</v>
      </c>
      <c r="BE58" s="77">
        <v>3.9</v>
      </c>
      <c r="BF58" s="77">
        <v>2.15</v>
      </c>
      <c r="BG58" s="77">
        <v>1.1000000000000001</v>
      </c>
      <c r="BH58" s="77">
        <v>13.1</v>
      </c>
      <c r="BI58" s="77">
        <v>4.0199999999999996</v>
      </c>
      <c r="BJ58" s="77">
        <v>1</v>
      </c>
      <c r="BK58" s="77">
        <v>3</v>
      </c>
      <c r="BL58" s="77">
        <v>0.73</v>
      </c>
      <c r="BM58" s="77">
        <v>0.7</v>
      </c>
      <c r="BN58" s="77">
        <v>7.9</v>
      </c>
      <c r="BO58" s="77">
        <v>0.28000000000000003</v>
      </c>
      <c r="BP58" s="77">
        <v>240</v>
      </c>
      <c r="BQ58" s="77">
        <v>5</v>
      </c>
      <c r="BR58" s="77">
        <v>13.3</v>
      </c>
      <c r="BS58" s="77">
        <v>166</v>
      </c>
      <c r="BT58" s="77">
        <v>2.61</v>
      </c>
      <c r="BU58" s="77">
        <v>55.4</v>
      </c>
      <c r="BV58" s="77">
        <v>58.3</v>
      </c>
      <c r="BW58" s="77">
        <v>3.5</v>
      </c>
      <c r="BX58" s="77">
        <v>5</v>
      </c>
      <c r="BY58" s="77" t="s">
        <v>308</v>
      </c>
      <c r="BZ58" s="77">
        <v>0.62</v>
      </c>
      <c r="CA58" s="77">
        <v>0.7</v>
      </c>
      <c r="CB58" s="77">
        <v>4.2</v>
      </c>
      <c r="CC58" s="77">
        <v>0.28999999999999998</v>
      </c>
      <c r="CD58" s="77">
        <v>5.88</v>
      </c>
      <c r="CE58" s="77">
        <v>15</v>
      </c>
      <c r="CF58" s="77">
        <v>20.100000000000001</v>
      </c>
      <c r="CG58" s="77">
        <v>1.9</v>
      </c>
      <c r="CH58" s="77">
        <v>102</v>
      </c>
    </row>
    <row r="59" spans="1:86" s="3" customFormat="1" x14ac:dyDescent="0.25">
      <c r="A59" s="70" t="s">
        <v>103</v>
      </c>
      <c r="B59" s="71">
        <v>509666</v>
      </c>
      <c r="C59" s="71">
        <v>5515006.7599999998</v>
      </c>
      <c r="D59" s="72">
        <v>351.75763990000002</v>
      </c>
      <c r="E59" s="73" t="s">
        <v>132</v>
      </c>
      <c r="F59" s="98">
        <v>67.8</v>
      </c>
      <c r="G59" s="98">
        <v>68.650000000000006</v>
      </c>
      <c r="H59" s="75" t="s">
        <v>317</v>
      </c>
      <c r="I59" s="76" t="s">
        <v>285</v>
      </c>
      <c r="J59" s="77">
        <v>6.37</v>
      </c>
      <c r="K59" s="77">
        <v>0.03</v>
      </c>
      <c r="L59" s="77">
        <v>3.1</v>
      </c>
      <c r="M59" s="77" t="s">
        <v>308</v>
      </c>
      <c r="N59" s="77">
        <v>27</v>
      </c>
      <c r="O59" s="77">
        <v>1.65</v>
      </c>
      <c r="P59" s="77">
        <v>2.92</v>
      </c>
      <c r="Q59" s="77">
        <v>0.9</v>
      </c>
      <c r="R59" s="77">
        <v>0.56999999999999995</v>
      </c>
      <c r="S59" s="77">
        <v>0.09</v>
      </c>
      <c r="T59" s="77">
        <v>42</v>
      </c>
      <c r="U59" s="77">
        <v>0.95</v>
      </c>
      <c r="V59" s="77" t="s">
        <v>308</v>
      </c>
      <c r="W59" s="77">
        <v>0.02</v>
      </c>
      <c r="X59" s="77">
        <v>7.27</v>
      </c>
      <c r="Y59" s="77">
        <v>92.9</v>
      </c>
      <c r="Z59" s="77">
        <v>0.46</v>
      </c>
      <c r="AA59" s="77">
        <v>0.12</v>
      </c>
      <c r="AB59" s="77">
        <v>3.28</v>
      </c>
      <c r="AC59" s="77">
        <v>2.34</v>
      </c>
      <c r="AD59" s="77" t="s">
        <v>308</v>
      </c>
      <c r="AE59" s="77">
        <v>20.100000000000001</v>
      </c>
      <c r="AF59" s="77">
        <v>1.46</v>
      </c>
      <c r="AG59" s="77">
        <v>1.74</v>
      </c>
      <c r="AH59" s="77">
        <v>0.04</v>
      </c>
      <c r="AI59" s="77">
        <v>5.0599999999999996</v>
      </c>
      <c r="AJ59" s="77">
        <v>20.2</v>
      </c>
      <c r="AK59" s="77">
        <v>0.57999999999999996</v>
      </c>
      <c r="AL59" s="77">
        <v>663</v>
      </c>
      <c r="AM59" s="77">
        <v>230</v>
      </c>
      <c r="AN59" s="77" t="s">
        <v>308</v>
      </c>
      <c r="AO59" s="77">
        <v>3300</v>
      </c>
      <c r="AP59" s="77" t="s">
        <v>308</v>
      </c>
      <c r="AQ59" s="77">
        <v>7050</v>
      </c>
      <c r="AR59" s="77">
        <v>18</v>
      </c>
      <c r="AS59" s="77">
        <v>6</v>
      </c>
      <c r="AT59" s="77">
        <v>53.6</v>
      </c>
      <c r="AU59" s="77">
        <v>100</v>
      </c>
      <c r="AV59" s="77">
        <v>7500</v>
      </c>
      <c r="AW59" s="77">
        <v>1.65</v>
      </c>
      <c r="AX59" s="77">
        <v>23</v>
      </c>
      <c r="AY59" s="77">
        <v>23600</v>
      </c>
      <c r="AZ59" s="77">
        <v>30.8</v>
      </c>
      <c r="BA59" s="77">
        <v>18.2</v>
      </c>
      <c r="BB59" s="77">
        <v>21.7</v>
      </c>
      <c r="BC59" s="77">
        <v>147</v>
      </c>
      <c r="BD59" s="77">
        <v>14.4</v>
      </c>
      <c r="BE59" s="77">
        <v>4.1500000000000004</v>
      </c>
      <c r="BF59" s="77">
        <v>2.1800000000000002</v>
      </c>
      <c r="BG59" s="77">
        <v>1.17</v>
      </c>
      <c r="BH59" s="77">
        <v>12.9</v>
      </c>
      <c r="BI59" s="77">
        <v>4.3499999999999996</v>
      </c>
      <c r="BJ59" s="77" t="s">
        <v>308</v>
      </c>
      <c r="BK59" s="77">
        <v>3</v>
      </c>
      <c r="BL59" s="77">
        <v>0.84</v>
      </c>
      <c r="BM59" s="77">
        <v>0.7</v>
      </c>
      <c r="BN59" s="77">
        <v>8.5</v>
      </c>
      <c r="BO59" s="77">
        <v>0.26</v>
      </c>
      <c r="BP59" s="77">
        <v>3</v>
      </c>
      <c r="BQ59" s="77">
        <v>5</v>
      </c>
      <c r="BR59" s="77">
        <v>15.3</v>
      </c>
      <c r="BS59" s="77">
        <v>3990</v>
      </c>
      <c r="BT59" s="77">
        <v>3.1</v>
      </c>
      <c r="BU59" s="77">
        <v>80.900000000000006</v>
      </c>
      <c r="BV59" s="77">
        <v>38.5</v>
      </c>
      <c r="BW59" s="77">
        <v>3.9</v>
      </c>
      <c r="BX59" s="77">
        <v>4</v>
      </c>
      <c r="BY59" s="77" t="s">
        <v>308</v>
      </c>
      <c r="BZ59" s="77">
        <v>0.73</v>
      </c>
      <c r="CA59" s="77">
        <v>0.7</v>
      </c>
      <c r="CB59" s="77" t="s">
        <v>308</v>
      </c>
      <c r="CC59" s="77">
        <v>0.34</v>
      </c>
      <c r="CD59" s="77">
        <v>0.25</v>
      </c>
      <c r="CE59" s="77">
        <v>7</v>
      </c>
      <c r="CF59" s="77">
        <v>20.9</v>
      </c>
      <c r="CG59" s="77">
        <v>2.1</v>
      </c>
      <c r="CH59" s="77">
        <v>84.3</v>
      </c>
    </row>
    <row r="60" spans="1:86" s="3" customFormat="1" x14ac:dyDescent="0.25">
      <c r="A60" s="70" t="s">
        <v>191</v>
      </c>
      <c r="B60" s="71">
        <v>509722.34577199997</v>
      </c>
      <c r="C60" s="80">
        <v>5514993.4883399997</v>
      </c>
      <c r="D60" s="82"/>
      <c r="E60" s="73" t="s">
        <v>298</v>
      </c>
      <c r="F60" s="98"/>
      <c r="G60" s="98"/>
      <c r="H60" s="75" t="s">
        <v>317</v>
      </c>
      <c r="I60" s="76" t="s">
        <v>285</v>
      </c>
      <c r="J60" s="77">
        <v>3.16</v>
      </c>
      <c r="K60" s="77">
        <v>0.02</v>
      </c>
      <c r="L60" s="77">
        <v>0.48</v>
      </c>
      <c r="M60" s="77" t="s">
        <v>308</v>
      </c>
      <c r="N60" s="77">
        <v>27</v>
      </c>
      <c r="O60" s="77">
        <v>0.9</v>
      </c>
      <c r="P60" s="77">
        <v>1.91</v>
      </c>
      <c r="Q60" s="77">
        <v>0.26</v>
      </c>
      <c r="R60" s="77" t="s">
        <v>308</v>
      </c>
      <c r="S60" s="77">
        <v>0.08</v>
      </c>
      <c r="T60" s="77">
        <v>28.2</v>
      </c>
      <c r="U60" s="77">
        <v>0.64</v>
      </c>
      <c r="V60" s="77" t="s">
        <v>308</v>
      </c>
      <c r="W60" s="77" t="s">
        <v>308</v>
      </c>
      <c r="X60" s="77">
        <v>20.7</v>
      </c>
      <c r="Y60" s="77">
        <v>83.4</v>
      </c>
      <c r="Z60" s="77">
        <v>0.1</v>
      </c>
      <c r="AA60" s="77">
        <v>2.39</v>
      </c>
      <c r="AB60" s="77">
        <v>1.57</v>
      </c>
      <c r="AC60" s="77">
        <v>0.33</v>
      </c>
      <c r="AD60" s="77">
        <v>8.0000000000000002E-3</v>
      </c>
      <c r="AE60" s="77">
        <v>17.899999999999999</v>
      </c>
      <c r="AF60" s="77">
        <v>0.75</v>
      </c>
      <c r="AG60" s="77">
        <v>1.05</v>
      </c>
      <c r="AH60" s="77">
        <v>0.02</v>
      </c>
      <c r="AI60" s="77">
        <v>12.7</v>
      </c>
      <c r="AJ60" s="77">
        <v>12.7</v>
      </c>
      <c r="AK60" s="77">
        <v>0.38</v>
      </c>
      <c r="AL60" s="77">
        <v>79</v>
      </c>
      <c r="AM60" s="77">
        <v>128</v>
      </c>
      <c r="AN60" s="77">
        <v>6</v>
      </c>
      <c r="AO60" s="77">
        <v>6680</v>
      </c>
      <c r="AP60" s="77" t="s">
        <v>308</v>
      </c>
      <c r="AQ60" s="77">
        <v>1950</v>
      </c>
      <c r="AR60" s="77">
        <v>7</v>
      </c>
      <c r="AS60" s="77" t="s">
        <v>308</v>
      </c>
      <c r="AT60" s="77">
        <v>12.8</v>
      </c>
      <c r="AU60" s="77">
        <v>33</v>
      </c>
      <c r="AV60" s="77">
        <v>121000</v>
      </c>
      <c r="AW60" s="77">
        <v>39.5</v>
      </c>
      <c r="AX60" s="77">
        <v>67</v>
      </c>
      <c r="AY60" s="77">
        <v>126000</v>
      </c>
      <c r="AZ60" s="77">
        <v>189</v>
      </c>
      <c r="BA60" s="77">
        <v>386</v>
      </c>
      <c r="BB60" s="77">
        <v>8</v>
      </c>
      <c r="BC60" s="77">
        <v>119</v>
      </c>
      <c r="BD60" s="77">
        <v>6.4</v>
      </c>
      <c r="BE60" s="77">
        <v>2.02</v>
      </c>
      <c r="BF60" s="77">
        <v>1.01</v>
      </c>
      <c r="BG60" s="77">
        <v>0.45</v>
      </c>
      <c r="BH60" s="77">
        <v>7.88</v>
      </c>
      <c r="BI60" s="77">
        <v>1.97</v>
      </c>
      <c r="BJ60" s="77">
        <v>1</v>
      </c>
      <c r="BK60" s="77">
        <v>1</v>
      </c>
      <c r="BL60" s="77">
        <v>0.36</v>
      </c>
      <c r="BM60" s="77">
        <v>3.3</v>
      </c>
      <c r="BN60" s="77">
        <v>3.2</v>
      </c>
      <c r="BO60" s="77">
        <v>0.12</v>
      </c>
      <c r="BP60" s="77">
        <v>2</v>
      </c>
      <c r="BQ60" s="77">
        <v>2</v>
      </c>
      <c r="BR60" s="77">
        <v>5.6</v>
      </c>
      <c r="BS60" s="77">
        <v>5790</v>
      </c>
      <c r="BT60" s="77">
        <v>1.08</v>
      </c>
      <c r="BU60" s="77">
        <v>29</v>
      </c>
      <c r="BV60" s="77">
        <v>65.3</v>
      </c>
      <c r="BW60" s="77">
        <v>1.5</v>
      </c>
      <c r="BX60" s="77">
        <v>5</v>
      </c>
      <c r="BY60" s="77" t="s">
        <v>308</v>
      </c>
      <c r="BZ60" s="77">
        <v>0.31</v>
      </c>
      <c r="CA60" s="77">
        <v>0.3</v>
      </c>
      <c r="CB60" s="77" t="s">
        <v>308</v>
      </c>
      <c r="CC60" s="77">
        <v>0.14000000000000001</v>
      </c>
      <c r="CD60" s="77">
        <v>0.27</v>
      </c>
      <c r="CE60" s="77">
        <v>83</v>
      </c>
      <c r="CF60" s="77">
        <v>10.1</v>
      </c>
      <c r="CG60" s="77">
        <v>0.8</v>
      </c>
      <c r="CH60" s="77">
        <v>39</v>
      </c>
    </row>
    <row r="61" spans="1:86" s="3" customFormat="1" x14ac:dyDescent="0.25">
      <c r="A61" s="70" t="s">
        <v>212</v>
      </c>
      <c r="B61" s="80">
        <v>510005.42700000003</v>
      </c>
      <c r="C61" s="80">
        <v>5514893.2570000002</v>
      </c>
      <c r="D61" s="82"/>
      <c r="E61" s="73" t="s">
        <v>224</v>
      </c>
      <c r="F61" s="98"/>
      <c r="G61" s="98"/>
      <c r="H61" s="75" t="s">
        <v>317</v>
      </c>
      <c r="I61" s="76" t="s">
        <v>284</v>
      </c>
      <c r="J61" s="77">
        <v>6.91</v>
      </c>
      <c r="K61" s="77">
        <v>0.01</v>
      </c>
      <c r="L61" s="77">
        <v>1.32</v>
      </c>
      <c r="M61" s="77">
        <v>0.02</v>
      </c>
      <c r="N61" s="77">
        <v>18</v>
      </c>
      <c r="O61" s="77">
        <v>1.55</v>
      </c>
      <c r="P61" s="77">
        <v>1.0900000000000001</v>
      </c>
      <c r="Q61" s="77">
        <v>1.36</v>
      </c>
      <c r="R61" s="77">
        <v>0.17</v>
      </c>
      <c r="S61" s="77">
        <v>0.03</v>
      </c>
      <c r="T61" s="77">
        <v>54</v>
      </c>
      <c r="U61" s="77">
        <v>0.82</v>
      </c>
      <c r="V61" s="77" t="s">
        <v>308</v>
      </c>
      <c r="W61" s="77">
        <v>0.05</v>
      </c>
      <c r="X61" s="77">
        <v>6.13</v>
      </c>
      <c r="Y61" s="77">
        <v>91.5</v>
      </c>
      <c r="Z61" s="77">
        <v>0.15</v>
      </c>
      <c r="AA61" s="77">
        <v>0.89</v>
      </c>
      <c r="AB61" s="77">
        <v>3.64</v>
      </c>
      <c r="AC61" s="77">
        <v>0.93</v>
      </c>
      <c r="AD61" s="77">
        <v>1.4999999999999999E-2</v>
      </c>
      <c r="AE61" s="77">
        <v>12.8</v>
      </c>
      <c r="AF61" s="77">
        <v>1.33</v>
      </c>
      <c r="AG61" s="77">
        <v>0.59</v>
      </c>
      <c r="AH61" s="77">
        <v>0.01</v>
      </c>
      <c r="AI61" s="77">
        <v>3.28</v>
      </c>
      <c r="AJ61" s="77">
        <v>24.9</v>
      </c>
      <c r="AK61" s="77">
        <v>0.49</v>
      </c>
      <c r="AL61" s="77">
        <v>1070</v>
      </c>
      <c r="AM61" s="77">
        <v>148</v>
      </c>
      <c r="AN61" s="77">
        <v>8</v>
      </c>
      <c r="AO61" s="77">
        <v>1800</v>
      </c>
      <c r="AP61" s="77" t="s">
        <v>308</v>
      </c>
      <c r="AQ61" s="77">
        <v>10600</v>
      </c>
      <c r="AR61" s="77">
        <v>29</v>
      </c>
      <c r="AS61" s="77">
        <v>14</v>
      </c>
      <c r="AT61" s="77">
        <v>14.1</v>
      </c>
      <c r="AU61" s="77">
        <v>289</v>
      </c>
      <c r="AV61" s="77">
        <v>6710</v>
      </c>
      <c r="AW61" s="77">
        <v>3.68</v>
      </c>
      <c r="AX61" s="77">
        <v>21</v>
      </c>
      <c r="AY61" s="77">
        <v>17900</v>
      </c>
      <c r="AZ61" s="77">
        <v>20.6</v>
      </c>
      <c r="BA61" s="77">
        <v>16.7</v>
      </c>
      <c r="BB61" s="77">
        <v>3.8</v>
      </c>
      <c r="BC61" s="77">
        <v>24.2</v>
      </c>
      <c r="BD61" s="77">
        <v>2.9</v>
      </c>
      <c r="BE61" s="77">
        <v>1.07</v>
      </c>
      <c r="BF61" s="77">
        <v>0.54</v>
      </c>
      <c r="BG61" s="77">
        <v>0.22</v>
      </c>
      <c r="BH61" s="77">
        <v>13</v>
      </c>
      <c r="BI61" s="77">
        <v>1.08</v>
      </c>
      <c r="BJ61" s="77">
        <v>1</v>
      </c>
      <c r="BK61" s="77" t="s">
        <v>308</v>
      </c>
      <c r="BL61" s="77">
        <v>0.2</v>
      </c>
      <c r="BM61" s="77">
        <v>1.2</v>
      </c>
      <c r="BN61" s="77">
        <v>1.6</v>
      </c>
      <c r="BO61" s="77">
        <v>7.0000000000000007E-2</v>
      </c>
      <c r="BP61" s="77">
        <v>4</v>
      </c>
      <c r="BQ61" s="77">
        <v>2</v>
      </c>
      <c r="BR61" s="77">
        <v>2.8</v>
      </c>
      <c r="BS61" s="77">
        <v>11600</v>
      </c>
      <c r="BT61" s="77">
        <v>0.52</v>
      </c>
      <c r="BU61" s="77">
        <v>49.9</v>
      </c>
      <c r="BV61" s="77">
        <v>46.2</v>
      </c>
      <c r="BW61" s="77">
        <v>0.9</v>
      </c>
      <c r="BX61" s="77">
        <v>11</v>
      </c>
      <c r="BY61" s="77" t="s">
        <v>308</v>
      </c>
      <c r="BZ61" s="77">
        <v>0.17</v>
      </c>
      <c r="CA61" s="77">
        <v>0.1</v>
      </c>
      <c r="CB61" s="77">
        <v>5</v>
      </c>
      <c r="CC61" s="77">
        <v>7.0000000000000007E-2</v>
      </c>
      <c r="CD61" s="77">
        <v>0.09</v>
      </c>
      <c r="CE61" s="77">
        <v>44</v>
      </c>
      <c r="CF61" s="77">
        <v>5.0999999999999996</v>
      </c>
      <c r="CG61" s="77">
        <v>0.5</v>
      </c>
      <c r="CH61" s="77">
        <v>19.899999999999999</v>
      </c>
    </row>
    <row r="62" spans="1:86" s="3" customFormat="1" x14ac:dyDescent="0.25">
      <c r="A62" s="70" t="s">
        <v>213</v>
      </c>
      <c r="B62" s="80">
        <v>510000.19500000001</v>
      </c>
      <c r="C62" s="80">
        <v>5514883.7609999999</v>
      </c>
      <c r="D62" s="82"/>
      <c r="E62" s="73" t="s">
        <v>225</v>
      </c>
      <c r="F62" s="98"/>
      <c r="G62" s="98"/>
      <c r="H62" s="75" t="s">
        <v>317</v>
      </c>
      <c r="I62" s="76" t="s">
        <v>284</v>
      </c>
      <c r="J62" s="77">
        <v>4.87</v>
      </c>
      <c r="K62" s="77">
        <v>0.03</v>
      </c>
      <c r="L62" s="77">
        <v>0.93</v>
      </c>
      <c r="M62" s="77">
        <v>0.02</v>
      </c>
      <c r="N62" s="77">
        <v>25.9</v>
      </c>
      <c r="O62" s="77">
        <v>1.8</v>
      </c>
      <c r="P62" s="77">
        <v>1.02</v>
      </c>
      <c r="Q62" s="77">
        <v>0.13</v>
      </c>
      <c r="R62" s="77">
        <v>0.3</v>
      </c>
      <c r="S62" s="77">
        <v>0.03</v>
      </c>
      <c r="T62" s="77">
        <v>26.8</v>
      </c>
      <c r="U62" s="77">
        <v>0.54</v>
      </c>
      <c r="V62" s="77" t="s">
        <v>308</v>
      </c>
      <c r="W62" s="77">
        <v>0.03</v>
      </c>
      <c r="X62" s="77">
        <v>15.1</v>
      </c>
      <c r="Y62" s="77">
        <v>77.5</v>
      </c>
      <c r="Z62" s="77">
        <v>0.08</v>
      </c>
      <c r="AA62" s="77">
        <v>1.39</v>
      </c>
      <c r="AB62" s="77">
        <v>2.65</v>
      </c>
      <c r="AC62" s="77">
        <v>0.71</v>
      </c>
      <c r="AD62" s="77">
        <v>1.6E-2</v>
      </c>
      <c r="AE62" s="77">
        <v>18.5</v>
      </c>
      <c r="AF62" s="77">
        <v>1.64</v>
      </c>
      <c r="AG62" s="77">
        <v>0.56000000000000005</v>
      </c>
      <c r="AH62" s="77" t="s">
        <v>308</v>
      </c>
      <c r="AI62" s="77">
        <v>18.899999999999999</v>
      </c>
      <c r="AJ62" s="77">
        <v>12.8</v>
      </c>
      <c r="AK62" s="77">
        <v>0.34</v>
      </c>
      <c r="AL62" s="77">
        <v>131</v>
      </c>
      <c r="AM62" s="77">
        <v>329</v>
      </c>
      <c r="AN62" s="77">
        <v>5</v>
      </c>
      <c r="AO62" s="77">
        <v>5660</v>
      </c>
      <c r="AP62" s="77" t="s">
        <v>308</v>
      </c>
      <c r="AQ62" s="77">
        <v>1030</v>
      </c>
      <c r="AR62" s="77">
        <v>60</v>
      </c>
      <c r="AS62" s="77">
        <v>9</v>
      </c>
      <c r="AT62" s="77">
        <v>42</v>
      </c>
      <c r="AU62" s="77">
        <v>208</v>
      </c>
      <c r="AV62" s="77">
        <v>88100</v>
      </c>
      <c r="AW62" s="77">
        <v>49.5</v>
      </c>
      <c r="AX62" s="77">
        <v>162</v>
      </c>
      <c r="AY62" s="77">
        <v>42900</v>
      </c>
      <c r="AZ62" s="77">
        <v>108</v>
      </c>
      <c r="BA62" s="77">
        <v>232</v>
      </c>
      <c r="BB62" s="77">
        <v>3.1</v>
      </c>
      <c r="BC62" s="77">
        <v>234</v>
      </c>
      <c r="BD62" s="77">
        <v>1.7</v>
      </c>
      <c r="BE62" s="77">
        <v>0.79</v>
      </c>
      <c r="BF62" s="77">
        <v>0.41</v>
      </c>
      <c r="BG62" s="77">
        <v>0.17</v>
      </c>
      <c r="BH62" s="77">
        <v>9.3800000000000008</v>
      </c>
      <c r="BI62" s="77">
        <v>0.86</v>
      </c>
      <c r="BJ62" s="77">
        <v>1</v>
      </c>
      <c r="BK62" s="77" t="s">
        <v>308</v>
      </c>
      <c r="BL62" s="77">
        <v>0.15</v>
      </c>
      <c r="BM62" s="77">
        <v>1.2</v>
      </c>
      <c r="BN62" s="77">
        <v>1.3</v>
      </c>
      <c r="BO62" s="77">
        <v>0.05</v>
      </c>
      <c r="BP62" s="77">
        <v>3</v>
      </c>
      <c r="BQ62" s="77" t="s">
        <v>308</v>
      </c>
      <c r="BR62" s="77">
        <v>2.2999999999999998</v>
      </c>
      <c r="BS62" s="77">
        <v>42600</v>
      </c>
      <c r="BT62" s="77">
        <v>0.43</v>
      </c>
      <c r="BU62" s="77">
        <v>40.299999999999997</v>
      </c>
      <c r="BV62" s="77">
        <v>91.5</v>
      </c>
      <c r="BW62" s="77">
        <v>0.7</v>
      </c>
      <c r="BX62" s="77">
        <v>18</v>
      </c>
      <c r="BY62" s="77" t="s">
        <v>308</v>
      </c>
      <c r="BZ62" s="77">
        <v>0.13</v>
      </c>
      <c r="CA62" s="77">
        <v>0.1</v>
      </c>
      <c r="CB62" s="77">
        <v>4.8</v>
      </c>
      <c r="CC62" s="77">
        <v>0.06</v>
      </c>
      <c r="CD62" s="77">
        <v>7.0000000000000007E-2</v>
      </c>
      <c r="CE62" s="77">
        <v>25</v>
      </c>
      <c r="CF62" s="77">
        <v>4.2</v>
      </c>
      <c r="CG62" s="77">
        <v>0.4</v>
      </c>
      <c r="CH62" s="77">
        <v>14</v>
      </c>
    </row>
    <row r="63" spans="1:86" s="3" customFormat="1" x14ac:dyDescent="0.25">
      <c r="A63" s="70" t="s">
        <v>214</v>
      </c>
      <c r="B63" s="71">
        <v>509926.52557300002</v>
      </c>
      <c r="C63" s="80">
        <v>5514895.4647599999</v>
      </c>
      <c r="D63" s="82"/>
      <c r="E63" s="73" t="s">
        <v>283</v>
      </c>
      <c r="F63" s="98"/>
      <c r="G63" s="98"/>
      <c r="H63" s="75" t="s">
        <v>317</v>
      </c>
      <c r="I63" s="76" t="s">
        <v>284</v>
      </c>
      <c r="J63" s="77">
        <v>0.19</v>
      </c>
      <c r="K63" s="77" t="s">
        <v>308</v>
      </c>
      <c r="L63" s="77">
        <v>0.09</v>
      </c>
      <c r="M63" s="77">
        <v>0.02</v>
      </c>
      <c r="N63" s="77">
        <v>35.299999999999997</v>
      </c>
      <c r="O63" s="77">
        <v>0.02</v>
      </c>
      <c r="P63" s="77">
        <v>0.21</v>
      </c>
      <c r="Q63" s="77">
        <v>0.05</v>
      </c>
      <c r="R63" s="77" t="s">
        <v>308</v>
      </c>
      <c r="S63" s="77">
        <v>0.02</v>
      </c>
      <c r="T63" s="77">
        <v>19.8</v>
      </c>
      <c r="U63" s="77">
        <v>0.01</v>
      </c>
      <c r="V63" s="77" t="s">
        <v>308</v>
      </c>
      <c r="W63" s="77" t="s">
        <v>308</v>
      </c>
      <c r="X63" s="77">
        <v>14.9</v>
      </c>
      <c r="Y63" s="77">
        <v>70.599999999999994</v>
      </c>
      <c r="Z63" s="77">
        <v>0.08</v>
      </c>
      <c r="AA63" s="77">
        <v>3.47</v>
      </c>
      <c r="AB63" s="77">
        <v>0.1</v>
      </c>
      <c r="AC63" s="77">
        <v>0.05</v>
      </c>
      <c r="AD63" s="77">
        <v>1.7999999999999999E-2</v>
      </c>
      <c r="AE63" s="77">
        <v>25.1</v>
      </c>
      <c r="AF63" s="77" t="s">
        <v>308</v>
      </c>
      <c r="AG63" s="77">
        <v>0.11</v>
      </c>
      <c r="AH63" s="77" t="s">
        <v>308</v>
      </c>
      <c r="AI63" s="77">
        <v>24.7</v>
      </c>
      <c r="AJ63" s="77">
        <v>9.5</v>
      </c>
      <c r="AK63" s="77">
        <v>5.0000000000000001E-3</v>
      </c>
      <c r="AL63" s="77">
        <v>87</v>
      </c>
      <c r="AM63" s="77">
        <v>93.8</v>
      </c>
      <c r="AN63" s="77" t="s">
        <v>308</v>
      </c>
      <c r="AO63" s="77">
        <v>37900</v>
      </c>
      <c r="AP63" s="77" t="s">
        <v>308</v>
      </c>
      <c r="AQ63" s="77">
        <v>420</v>
      </c>
      <c r="AR63" s="77">
        <v>19</v>
      </c>
      <c r="AS63" s="77" t="s">
        <v>308</v>
      </c>
      <c r="AT63" s="77">
        <v>10.7</v>
      </c>
      <c r="AU63" s="77">
        <v>20</v>
      </c>
      <c r="AV63" s="77">
        <v>154000</v>
      </c>
      <c r="AW63" s="77">
        <v>19.899999999999999</v>
      </c>
      <c r="AX63" s="77">
        <v>139</v>
      </c>
      <c r="AY63" s="77">
        <v>18000</v>
      </c>
      <c r="AZ63" s="77">
        <v>154</v>
      </c>
      <c r="BA63" s="77">
        <v>356</v>
      </c>
      <c r="BB63" s="77">
        <v>0.3</v>
      </c>
      <c r="BC63" s="77">
        <v>224</v>
      </c>
      <c r="BD63" s="77">
        <v>0.5</v>
      </c>
      <c r="BE63" s="77">
        <v>0.1</v>
      </c>
      <c r="BF63" s="77" t="s">
        <v>308</v>
      </c>
      <c r="BG63" s="77" t="s">
        <v>308</v>
      </c>
      <c r="BH63" s="77">
        <v>4.24</v>
      </c>
      <c r="BI63" s="77">
        <v>0.11</v>
      </c>
      <c r="BJ63" s="77">
        <v>1</v>
      </c>
      <c r="BK63" s="77" t="s">
        <v>308</v>
      </c>
      <c r="BL63" s="77" t="s">
        <v>308</v>
      </c>
      <c r="BM63" s="77">
        <v>2.9</v>
      </c>
      <c r="BN63" s="77">
        <v>0.2</v>
      </c>
      <c r="BO63" s="77" t="s">
        <v>308</v>
      </c>
      <c r="BP63" s="77">
        <v>2</v>
      </c>
      <c r="BQ63" s="77" t="s">
        <v>308</v>
      </c>
      <c r="BR63" s="77">
        <v>0.2</v>
      </c>
      <c r="BS63" s="77">
        <v>14400</v>
      </c>
      <c r="BT63" s="77" t="s">
        <v>308</v>
      </c>
      <c r="BU63" s="77">
        <v>2.5</v>
      </c>
      <c r="BV63" s="77">
        <v>43.6</v>
      </c>
      <c r="BW63" s="77" t="s">
        <v>308</v>
      </c>
      <c r="BX63" s="77">
        <v>6</v>
      </c>
      <c r="BY63" s="77" t="s">
        <v>308</v>
      </c>
      <c r="BZ63" s="77" t="s">
        <v>308</v>
      </c>
      <c r="CA63" s="77" t="s">
        <v>308</v>
      </c>
      <c r="CB63" s="77">
        <v>3.4</v>
      </c>
      <c r="CC63" s="77" t="s">
        <v>308</v>
      </c>
      <c r="CD63" s="77" t="s">
        <v>308</v>
      </c>
      <c r="CE63" s="77">
        <v>12</v>
      </c>
      <c r="CF63" s="77">
        <v>0.5</v>
      </c>
      <c r="CG63" s="77" t="s">
        <v>308</v>
      </c>
      <c r="CH63" s="77">
        <v>1</v>
      </c>
    </row>
    <row r="64" spans="1:86" s="3" customFormat="1" x14ac:dyDescent="0.25">
      <c r="A64" s="70" t="s">
        <v>215</v>
      </c>
      <c r="B64" s="71">
        <v>509926.52557300002</v>
      </c>
      <c r="C64" s="80">
        <v>5514895.4647599999</v>
      </c>
      <c r="D64" s="82"/>
      <c r="E64" s="73" t="s">
        <v>283</v>
      </c>
      <c r="F64" s="98"/>
      <c r="G64" s="98"/>
      <c r="H64" s="75" t="s">
        <v>317</v>
      </c>
      <c r="I64" s="76" t="s">
        <v>284</v>
      </c>
      <c r="J64" s="77">
        <v>0.52</v>
      </c>
      <c r="K64" s="77" t="s">
        <v>308</v>
      </c>
      <c r="L64" s="77">
        <v>7.0000000000000007E-2</v>
      </c>
      <c r="M64" s="77">
        <v>0.02</v>
      </c>
      <c r="N64" s="77">
        <v>31.3</v>
      </c>
      <c r="O64" s="77">
        <v>7.0000000000000007E-2</v>
      </c>
      <c r="P64" s="77">
        <v>0.6</v>
      </c>
      <c r="Q64" s="77">
        <v>0.16</v>
      </c>
      <c r="R64" s="77" t="s">
        <v>308</v>
      </c>
      <c r="S64" s="77">
        <v>0.03</v>
      </c>
      <c r="T64" s="77">
        <v>15.7</v>
      </c>
      <c r="U64" s="77">
        <v>0.03</v>
      </c>
      <c r="V64" s="77" t="s">
        <v>308</v>
      </c>
      <c r="W64" s="77">
        <v>0.01</v>
      </c>
      <c r="X64" s="77">
        <v>22.2</v>
      </c>
      <c r="Y64" s="77">
        <v>70.7</v>
      </c>
      <c r="Z64" s="77">
        <v>0.12</v>
      </c>
      <c r="AA64" s="77">
        <v>3.2</v>
      </c>
      <c r="AB64" s="77">
        <v>0.3</v>
      </c>
      <c r="AC64" s="77">
        <v>7.0000000000000007E-2</v>
      </c>
      <c r="AD64" s="77">
        <v>1.2999999999999999E-2</v>
      </c>
      <c r="AE64" s="77">
        <v>23</v>
      </c>
      <c r="AF64" s="77">
        <v>0.08</v>
      </c>
      <c r="AG64" s="77">
        <v>0.3</v>
      </c>
      <c r="AH64" s="77" t="s">
        <v>308</v>
      </c>
      <c r="AI64" s="77">
        <v>24.4</v>
      </c>
      <c r="AJ64" s="77">
        <v>7.71</v>
      </c>
      <c r="AK64" s="77">
        <v>0.03</v>
      </c>
      <c r="AL64" s="77">
        <v>83</v>
      </c>
      <c r="AM64" s="77">
        <v>39</v>
      </c>
      <c r="AN64" s="77" t="s">
        <v>308</v>
      </c>
      <c r="AO64" s="77">
        <v>3540</v>
      </c>
      <c r="AP64" s="77" t="s">
        <v>308</v>
      </c>
      <c r="AQ64" s="77">
        <v>1180</v>
      </c>
      <c r="AR64" s="77">
        <v>21</v>
      </c>
      <c r="AS64" s="77" t="s">
        <v>308</v>
      </c>
      <c r="AT64" s="77">
        <v>10.7</v>
      </c>
      <c r="AU64" s="77">
        <v>25</v>
      </c>
      <c r="AV64" s="77">
        <v>123000</v>
      </c>
      <c r="AW64" s="77">
        <v>46.7</v>
      </c>
      <c r="AX64" s="77">
        <v>142</v>
      </c>
      <c r="AY64" s="77">
        <v>83600</v>
      </c>
      <c r="AZ64" s="77">
        <v>189</v>
      </c>
      <c r="BA64" s="77">
        <v>286</v>
      </c>
      <c r="BB64" s="77">
        <v>0.8</v>
      </c>
      <c r="BC64" s="77">
        <v>349</v>
      </c>
      <c r="BD64" s="77">
        <v>1.2</v>
      </c>
      <c r="BE64" s="77">
        <v>0.23</v>
      </c>
      <c r="BF64" s="77">
        <v>0.09</v>
      </c>
      <c r="BG64" s="77" t="s">
        <v>308</v>
      </c>
      <c r="BH64" s="77">
        <v>4.83</v>
      </c>
      <c r="BI64" s="77">
        <v>0.21</v>
      </c>
      <c r="BJ64" s="77">
        <v>1</v>
      </c>
      <c r="BK64" s="77" t="s">
        <v>308</v>
      </c>
      <c r="BL64" s="77" t="s">
        <v>308</v>
      </c>
      <c r="BM64" s="77">
        <v>2.6</v>
      </c>
      <c r="BN64" s="77">
        <v>0.4</v>
      </c>
      <c r="BO64" s="77" t="s">
        <v>308</v>
      </c>
      <c r="BP64" s="77" t="s">
        <v>308</v>
      </c>
      <c r="BQ64" s="77" t="s">
        <v>308</v>
      </c>
      <c r="BR64" s="77">
        <v>0.6</v>
      </c>
      <c r="BS64" s="77">
        <v>88700</v>
      </c>
      <c r="BT64" s="77">
        <v>0.11</v>
      </c>
      <c r="BU64" s="77">
        <v>7.4</v>
      </c>
      <c r="BV64" s="77">
        <v>187</v>
      </c>
      <c r="BW64" s="77">
        <v>0.2</v>
      </c>
      <c r="BX64" s="77">
        <v>10</v>
      </c>
      <c r="BY64" s="77" t="s">
        <v>308</v>
      </c>
      <c r="BZ64" s="77" t="s">
        <v>308</v>
      </c>
      <c r="CA64" s="77" t="s">
        <v>308</v>
      </c>
      <c r="CB64" s="77">
        <v>2.6</v>
      </c>
      <c r="CC64" s="77" t="s">
        <v>308</v>
      </c>
      <c r="CD64" s="77">
        <v>0.05</v>
      </c>
      <c r="CE64" s="77">
        <v>6</v>
      </c>
      <c r="CF64" s="77">
        <v>1</v>
      </c>
      <c r="CG64" s="77" t="s">
        <v>308</v>
      </c>
      <c r="CH64" s="77">
        <v>1.7</v>
      </c>
    </row>
    <row r="65" spans="1:86" s="3" customFormat="1" x14ac:dyDescent="0.25">
      <c r="A65" s="70" t="s">
        <v>216</v>
      </c>
      <c r="B65" s="71">
        <v>509926.52557300002</v>
      </c>
      <c r="C65" s="80">
        <v>5514895.4647599999</v>
      </c>
      <c r="D65" s="82"/>
      <c r="E65" s="73" t="s">
        <v>283</v>
      </c>
      <c r="F65" s="98"/>
      <c r="G65" s="98"/>
      <c r="H65" s="75" t="s">
        <v>317</v>
      </c>
      <c r="I65" s="76" t="s">
        <v>284</v>
      </c>
      <c r="J65" s="77">
        <v>1.66</v>
      </c>
      <c r="K65" s="77" t="s">
        <v>308</v>
      </c>
      <c r="L65" s="77">
        <v>0.39</v>
      </c>
      <c r="M65" s="77">
        <v>0.02</v>
      </c>
      <c r="N65" s="77">
        <v>19.8</v>
      </c>
      <c r="O65" s="77">
        <v>0.35</v>
      </c>
      <c r="P65" s="77">
        <v>0.87</v>
      </c>
      <c r="Q65" s="77">
        <v>0.33</v>
      </c>
      <c r="R65" s="77" t="s">
        <v>308</v>
      </c>
      <c r="S65" s="77">
        <v>0.03</v>
      </c>
      <c r="T65" s="77">
        <v>32.9</v>
      </c>
      <c r="U65" s="77">
        <v>0.14000000000000001</v>
      </c>
      <c r="V65" s="77" t="s">
        <v>308</v>
      </c>
      <c r="W65" s="77">
        <v>0.01</v>
      </c>
      <c r="X65" s="77">
        <v>15.6</v>
      </c>
      <c r="Y65" s="77">
        <v>72.099999999999994</v>
      </c>
      <c r="Z65" s="77">
        <v>0.12</v>
      </c>
      <c r="AA65" s="77">
        <v>2.91</v>
      </c>
      <c r="AB65" s="77">
        <v>0.91</v>
      </c>
      <c r="AC65" s="77">
        <v>0.28000000000000003</v>
      </c>
      <c r="AD65" s="77">
        <v>1.6E-2</v>
      </c>
      <c r="AE65" s="77">
        <v>14.6</v>
      </c>
      <c r="AF65" s="77">
        <v>0.33</v>
      </c>
      <c r="AG65" s="77">
        <v>0.49</v>
      </c>
      <c r="AH65" s="77" t="s">
        <v>308</v>
      </c>
      <c r="AI65" s="77">
        <v>17.2</v>
      </c>
      <c r="AJ65" s="77">
        <v>16</v>
      </c>
      <c r="AK65" s="77">
        <v>0.1</v>
      </c>
      <c r="AL65" s="77">
        <v>152</v>
      </c>
      <c r="AM65" s="77">
        <v>63.8</v>
      </c>
      <c r="AN65" s="77" t="s">
        <v>308</v>
      </c>
      <c r="AO65" s="77">
        <v>663</v>
      </c>
      <c r="AP65" s="77" t="s">
        <v>308</v>
      </c>
      <c r="AQ65" s="77">
        <v>2600</v>
      </c>
      <c r="AR65" s="77">
        <v>15</v>
      </c>
      <c r="AS65" s="77" t="s">
        <v>308</v>
      </c>
      <c r="AT65" s="77">
        <v>11.4</v>
      </c>
      <c r="AU65" s="77">
        <v>52</v>
      </c>
      <c r="AV65" s="77">
        <v>133000</v>
      </c>
      <c r="AW65" s="77">
        <v>13.8</v>
      </c>
      <c r="AX65" s="77">
        <v>82</v>
      </c>
      <c r="AY65" s="77">
        <v>39600</v>
      </c>
      <c r="AZ65" s="77">
        <v>115</v>
      </c>
      <c r="BA65" s="77">
        <v>300</v>
      </c>
      <c r="BB65" s="77">
        <v>3.9</v>
      </c>
      <c r="BC65" s="77">
        <v>176</v>
      </c>
      <c r="BD65" s="77">
        <v>3.4</v>
      </c>
      <c r="BE65" s="77">
        <v>0.63</v>
      </c>
      <c r="BF65" s="77">
        <v>0.28000000000000003</v>
      </c>
      <c r="BG65" s="77">
        <v>0.13</v>
      </c>
      <c r="BH65" s="77">
        <v>4.9800000000000004</v>
      </c>
      <c r="BI65" s="77">
        <v>0.81</v>
      </c>
      <c r="BJ65" s="77" t="s">
        <v>308</v>
      </c>
      <c r="BK65" s="77" t="s">
        <v>308</v>
      </c>
      <c r="BL65" s="77">
        <v>0.11</v>
      </c>
      <c r="BM65" s="77">
        <v>2.7</v>
      </c>
      <c r="BN65" s="77">
        <v>1.8</v>
      </c>
      <c r="BO65" s="77" t="s">
        <v>308</v>
      </c>
      <c r="BP65" s="77">
        <v>2</v>
      </c>
      <c r="BQ65" s="77" t="s">
        <v>308</v>
      </c>
      <c r="BR65" s="77">
        <v>2.7</v>
      </c>
      <c r="BS65" s="77">
        <v>57500</v>
      </c>
      <c r="BT65" s="77">
        <v>0.53</v>
      </c>
      <c r="BU65" s="77">
        <v>23.6</v>
      </c>
      <c r="BV65" s="77">
        <v>87.6</v>
      </c>
      <c r="BW65" s="77">
        <v>0.8</v>
      </c>
      <c r="BX65" s="77">
        <v>7</v>
      </c>
      <c r="BY65" s="77" t="s">
        <v>308</v>
      </c>
      <c r="BZ65" s="77">
        <v>0.11</v>
      </c>
      <c r="CA65" s="77" t="s">
        <v>308</v>
      </c>
      <c r="CB65" s="77">
        <v>2.2999999999999998</v>
      </c>
      <c r="CC65" s="77" t="s">
        <v>308</v>
      </c>
      <c r="CD65" s="77">
        <v>0.08</v>
      </c>
      <c r="CE65" s="77">
        <v>12</v>
      </c>
      <c r="CF65" s="77">
        <v>2.8</v>
      </c>
      <c r="CG65" s="77">
        <v>0.2</v>
      </c>
      <c r="CH65" s="77">
        <v>8</v>
      </c>
    </row>
    <row r="66" spans="1:86" s="3" customFormat="1" x14ac:dyDescent="0.25">
      <c r="A66" s="62" t="s">
        <v>185</v>
      </c>
      <c r="B66" s="63">
        <v>515932.65899999999</v>
      </c>
      <c r="C66" s="63">
        <v>5515005.3499999996</v>
      </c>
      <c r="D66" s="97"/>
      <c r="E66" s="65" t="s">
        <v>295</v>
      </c>
      <c r="F66" s="89"/>
      <c r="G66" s="89"/>
      <c r="H66" s="67" t="s">
        <v>301</v>
      </c>
      <c r="I66" s="68" t="s">
        <v>287</v>
      </c>
      <c r="J66" s="69">
        <v>15.2</v>
      </c>
      <c r="K66" s="69" t="s">
        <v>308</v>
      </c>
      <c r="L66" s="69">
        <v>1.17</v>
      </c>
      <c r="M66" s="69" t="s">
        <v>308</v>
      </c>
      <c r="N66" s="69">
        <v>17.2</v>
      </c>
      <c r="O66" s="69">
        <v>0.26</v>
      </c>
      <c r="P66" s="69">
        <v>3.52</v>
      </c>
      <c r="Q66" s="69">
        <v>0.15</v>
      </c>
      <c r="R66" s="69">
        <v>5.54</v>
      </c>
      <c r="S66" s="69">
        <v>0.33</v>
      </c>
      <c r="T66" s="69">
        <v>43.3</v>
      </c>
      <c r="U66" s="69">
        <v>0.72</v>
      </c>
      <c r="V66" s="69" t="s">
        <v>308</v>
      </c>
      <c r="W66" s="69">
        <v>0.02</v>
      </c>
      <c r="X66" s="69">
        <v>5.13</v>
      </c>
      <c r="Y66" s="69">
        <v>92.5</v>
      </c>
      <c r="Z66" s="69">
        <v>7.0000000000000007E-2</v>
      </c>
      <c r="AA66" s="69">
        <v>0.02</v>
      </c>
      <c r="AB66" s="69">
        <v>7.87</v>
      </c>
      <c r="AC66" s="69">
        <v>0.81</v>
      </c>
      <c r="AD66" s="69" t="s">
        <v>308</v>
      </c>
      <c r="AE66" s="69">
        <v>11.7</v>
      </c>
      <c r="AF66" s="69">
        <v>0.23</v>
      </c>
      <c r="AG66" s="69">
        <v>2.15</v>
      </c>
      <c r="AH66" s="69">
        <v>0.13</v>
      </c>
      <c r="AI66" s="69">
        <v>5.03</v>
      </c>
      <c r="AJ66" s="69">
        <v>19.899999999999999</v>
      </c>
      <c r="AK66" s="69">
        <v>0.41</v>
      </c>
      <c r="AL66" s="69">
        <v>45</v>
      </c>
      <c r="AM66" s="69">
        <v>49.8</v>
      </c>
      <c r="AN66" s="69">
        <v>7</v>
      </c>
      <c r="AO66" s="69">
        <v>55100</v>
      </c>
      <c r="AP66" s="69">
        <v>22</v>
      </c>
      <c r="AQ66" s="69">
        <v>1030</v>
      </c>
      <c r="AR66" s="69">
        <v>25</v>
      </c>
      <c r="AS66" s="69">
        <v>12</v>
      </c>
      <c r="AT66" s="69">
        <v>97.5</v>
      </c>
      <c r="AU66" s="69">
        <v>148</v>
      </c>
      <c r="AV66" s="69">
        <v>94</v>
      </c>
      <c r="AW66" s="69">
        <v>8.6999999999999994E-2</v>
      </c>
      <c r="AX66" s="69">
        <v>17</v>
      </c>
      <c r="AY66" s="69" t="s">
        <v>308</v>
      </c>
      <c r="AZ66" s="69">
        <v>0.3</v>
      </c>
      <c r="BA66" s="69" t="s">
        <v>308</v>
      </c>
      <c r="BB66" s="69">
        <v>72.099999999999994</v>
      </c>
      <c r="BC66" s="69">
        <v>28.7</v>
      </c>
      <c r="BD66" s="69">
        <v>0.1</v>
      </c>
      <c r="BE66" s="69">
        <v>1.47</v>
      </c>
      <c r="BF66" s="69">
        <v>0.71</v>
      </c>
      <c r="BG66" s="69">
        <v>1.28</v>
      </c>
      <c r="BH66" s="69">
        <v>14.7</v>
      </c>
      <c r="BI66" s="69">
        <v>3.34</v>
      </c>
      <c r="BJ66" s="69" t="s">
        <v>308</v>
      </c>
      <c r="BK66" s="69">
        <v>2</v>
      </c>
      <c r="BL66" s="69">
        <v>0.24</v>
      </c>
      <c r="BM66" s="69">
        <v>1.6</v>
      </c>
      <c r="BN66" s="69">
        <v>31.6</v>
      </c>
      <c r="BO66" s="69">
        <v>0.11</v>
      </c>
      <c r="BP66" s="69">
        <v>3</v>
      </c>
      <c r="BQ66" s="69">
        <v>3</v>
      </c>
      <c r="BR66" s="69">
        <v>37.6</v>
      </c>
      <c r="BS66" s="69" t="s">
        <v>308</v>
      </c>
      <c r="BT66" s="69">
        <v>8.5500000000000007</v>
      </c>
      <c r="BU66" s="69">
        <v>3.4</v>
      </c>
      <c r="BV66" s="69" t="s">
        <v>308</v>
      </c>
      <c r="BW66" s="69">
        <v>5.4</v>
      </c>
      <c r="BX66" s="69">
        <v>1</v>
      </c>
      <c r="BY66" s="69" t="s">
        <v>308</v>
      </c>
      <c r="BZ66" s="69">
        <v>0.33</v>
      </c>
      <c r="CA66" s="69">
        <v>2.1</v>
      </c>
      <c r="CB66" s="69">
        <v>1.9</v>
      </c>
      <c r="CC66" s="69">
        <v>0.1</v>
      </c>
      <c r="CD66" s="69">
        <v>0.28000000000000003</v>
      </c>
      <c r="CE66" s="69" t="s">
        <v>308</v>
      </c>
      <c r="CF66" s="69">
        <v>7</v>
      </c>
      <c r="CG66" s="69">
        <v>0.7</v>
      </c>
      <c r="CH66" s="69">
        <v>75.599999999999994</v>
      </c>
    </row>
    <row r="67" spans="1:86" s="3" customFormat="1" x14ac:dyDescent="0.25">
      <c r="A67" s="70" t="s">
        <v>188</v>
      </c>
      <c r="B67" s="71">
        <v>517162.08729499998</v>
      </c>
      <c r="C67" s="80">
        <v>5514703.2547800001</v>
      </c>
      <c r="D67" s="82"/>
      <c r="E67" s="73" t="s">
        <v>275</v>
      </c>
      <c r="F67" s="98"/>
      <c r="G67" s="98"/>
      <c r="H67" s="75" t="s">
        <v>301</v>
      </c>
      <c r="I67" s="76" t="s">
        <v>288</v>
      </c>
      <c r="J67" s="77">
        <v>12</v>
      </c>
      <c r="K67" s="77" t="s">
        <v>308</v>
      </c>
      <c r="L67" s="77">
        <v>2.34</v>
      </c>
      <c r="M67" s="77">
        <v>0.01</v>
      </c>
      <c r="N67" s="77">
        <v>23.1</v>
      </c>
      <c r="O67" s="77">
        <v>0.18</v>
      </c>
      <c r="P67" s="77">
        <v>3.93</v>
      </c>
      <c r="Q67" s="77">
        <v>0.18</v>
      </c>
      <c r="R67" s="77">
        <v>2.37</v>
      </c>
      <c r="S67" s="77">
        <v>0.12</v>
      </c>
      <c r="T67" s="77">
        <v>46.7</v>
      </c>
      <c r="U67" s="77">
        <v>1.62</v>
      </c>
      <c r="V67" s="77" t="s">
        <v>308</v>
      </c>
      <c r="W67" s="77">
        <v>0.09</v>
      </c>
      <c r="X67" s="77">
        <v>7.1</v>
      </c>
      <c r="Y67" s="77">
        <v>99.7</v>
      </c>
      <c r="Z67" s="77">
        <v>0.14000000000000001</v>
      </c>
      <c r="AA67" s="77" t="s">
        <v>308</v>
      </c>
      <c r="AB67" s="77">
        <v>6.15</v>
      </c>
      <c r="AC67" s="77">
        <v>1.62</v>
      </c>
      <c r="AD67" s="77">
        <v>0.01</v>
      </c>
      <c r="AE67" s="77">
        <v>15.6</v>
      </c>
      <c r="AF67" s="77">
        <v>0.17</v>
      </c>
      <c r="AG67" s="77">
        <v>2.2799999999999998</v>
      </c>
      <c r="AH67" s="77">
        <v>0.05</v>
      </c>
      <c r="AI67" s="77">
        <v>4.95</v>
      </c>
      <c r="AJ67" s="77">
        <v>21.1</v>
      </c>
      <c r="AK67" s="77">
        <v>0.94</v>
      </c>
      <c r="AL67" s="77">
        <v>81</v>
      </c>
      <c r="AM67" s="77">
        <v>45.8</v>
      </c>
      <c r="AN67" s="77">
        <v>15</v>
      </c>
      <c r="AO67" s="77">
        <v>731</v>
      </c>
      <c r="AP67" s="77" t="s">
        <v>308</v>
      </c>
      <c r="AQ67" s="77">
        <v>1330</v>
      </c>
      <c r="AR67" s="77">
        <v>25</v>
      </c>
      <c r="AS67" s="77">
        <v>43</v>
      </c>
      <c r="AT67" s="77">
        <v>69.8</v>
      </c>
      <c r="AU67" s="77">
        <v>478</v>
      </c>
      <c r="AV67" s="77">
        <v>110</v>
      </c>
      <c r="AW67" s="77">
        <v>2.37</v>
      </c>
      <c r="AX67" s="77">
        <v>3</v>
      </c>
      <c r="AY67" s="77">
        <v>8</v>
      </c>
      <c r="AZ67" s="77">
        <v>2.7</v>
      </c>
      <c r="BA67" s="77" t="s">
        <v>308</v>
      </c>
      <c r="BB67" s="77">
        <v>13.2</v>
      </c>
      <c r="BC67" s="77">
        <v>108</v>
      </c>
      <c r="BD67" s="77">
        <v>0.3</v>
      </c>
      <c r="BE67" s="77">
        <v>4.3</v>
      </c>
      <c r="BF67" s="77">
        <v>2.84</v>
      </c>
      <c r="BG67" s="77">
        <v>1</v>
      </c>
      <c r="BH67" s="77">
        <v>17.100000000000001</v>
      </c>
      <c r="BI67" s="77">
        <v>3.67</v>
      </c>
      <c r="BJ67" s="77">
        <v>1</v>
      </c>
      <c r="BK67" s="77">
        <v>2</v>
      </c>
      <c r="BL67" s="77">
        <v>0.91</v>
      </c>
      <c r="BM67" s="77">
        <v>0.1</v>
      </c>
      <c r="BN67" s="77">
        <v>6.5</v>
      </c>
      <c r="BO67" s="77">
        <v>0.45</v>
      </c>
      <c r="BP67" s="77">
        <v>26</v>
      </c>
      <c r="BQ67" s="77">
        <v>4</v>
      </c>
      <c r="BR67" s="77">
        <v>8.5</v>
      </c>
      <c r="BS67" s="77">
        <v>75</v>
      </c>
      <c r="BT67" s="77">
        <v>1.63</v>
      </c>
      <c r="BU67" s="77">
        <v>3.3</v>
      </c>
      <c r="BV67" s="77">
        <v>0.3</v>
      </c>
      <c r="BW67" s="77">
        <v>2.7</v>
      </c>
      <c r="BX67" s="77">
        <v>2</v>
      </c>
      <c r="BY67" s="77" t="s">
        <v>308</v>
      </c>
      <c r="BZ67" s="77">
        <v>0.63</v>
      </c>
      <c r="CA67" s="77">
        <v>0.4</v>
      </c>
      <c r="CB67" s="77">
        <v>0.7</v>
      </c>
      <c r="CC67" s="77">
        <v>0.4</v>
      </c>
      <c r="CD67" s="77">
        <v>0.17</v>
      </c>
      <c r="CE67" s="77">
        <v>3</v>
      </c>
      <c r="CF67" s="77">
        <v>26.8</v>
      </c>
      <c r="CG67" s="77">
        <v>2.8</v>
      </c>
      <c r="CH67" s="77">
        <v>74.8</v>
      </c>
    </row>
    <row r="68" spans="1:86" s="3" customFormat="1" x14ac:dyDescent="0.25">
      <c r="A68" s="70" t="s">
        <v>189</v>
      </c>
      <c r="B68" s="71">
        <v>508665.8</v>
      </c>
      <c r="C68" s="71">
        <v>5513221</v>
      </c>
      <c r="D68" s="82"/>
      <c r="E68" s="73" t="s">
        <v>296</v>
      </c>
      <c r="F68" s="98"/>
      <c r="G68" s="98"/>
      <c r="H68" s="75" t="s">
        <v>301</v>
      </c>
      <c r="I68" s="76" t="s">
        <v>242</v>
      </c>
      <c r="J68" s="77">
        <v>2.2599999999999998</v>
      </c>
      <c r="K68" s="77">
        <v>0.01</v>
      </c>
      <c r="L68" s="77">
        <v>3.69</v>
      </c>
      <c r="M68" s="77" t="s">
        <v>308</v>
      </c>
      <c r="N68" s="77">
        <v>57.4</v>
      </c>
      <c r="O68" s="77">
        <v>0.11</v>
      </c>
      <c r="P68" s="77">
        <v>1.9</v>
      </c>
      <c r="Q68" s="77">
        <v>0.16</v>
      </c>
      <c r="R68" s="77">
        <v>0.28999999999999998</v>
      </c>
      <c r="S68" s="77">
        <v>0.05</v>
      </c>
      <c r="T68" s="77">
        <v>27.1</v>
      </c>
      <c r="U68" s="77">
        <v>7.0000000000000007E-2</v>
      </c>
      <c r="V68" s="77" t="s">
        <v>308</v>
      </c>
      <c r="W68" s="77" t="s">
        <v>308</v>
      </c>
      <c r="X68" s="77">
        <v>2.0699999999999998</v>
      </c>
      <c r="Y68" s="77">
        <v>95.1</v>
      </c>
      <c r="Z68" s="77">
        <v>0.06</v>
      </c>
      <c r="AA68" s="77">
        <v>7.0000000000000007E-2</v>
      </c>
      <c r="AB68" s="77">
        <v>1.1599999999999999</v>
      </c>
      <c r="AC68" s="77">
        <v>2.5099999999999998</v>
      </c>
      <c r="AD68" s="77">
        <v>7.0000000000000001E-3</v>
      </c>
      <c r="AE68" s="77">
        <v>37</v>
      </c>
      <c r="AF68" s="77">
        <v>0.11</v>
      </c>
      <c r="AG68" s="77">
        <v>1.1499999999999999</v>
      </c>
      <c r="AH68" s="77">
        <v>0.01</v>
      </c>
      <c r="AI68" s="77">
        <v>4.04</v>
      </c>
      <c r="AJ68" s="77">
        <v>12.4</v>
      </c>
      <c r="AK68" s="77">
        <v>0.04</v>
      </c>
      <c r="AL68" s="77">
        <v>141</v>
      </c>
      <c r="AM68" s="77">
        <v>105</v>
      </c>
      <c r="AN68" s="77">
        <v>6</v>
      </c>
      <c r="AO68" s="77">
        <v>35000</v>
      </c>
      <c r="AP68" s="77" t="s">
        <v>308</v>
      </c>
      <c r="AQ68" s="77">
        <v>1110</v>
      </c>
      <c r="AR68" s="77">
        <v>25</v>
      </c>
      <c r="AS68" s="77">
        <v>6</v>
      </c>
      <c r="AT68" s="77">
        <v>149</v>
      </c>
      <c r="AU68" s="77">
        <v>35</v>
      </c>
      <c r="AV68" s="77">
        <v>41</v>
      </c>
      <c r="AW68" s="77">
        <v>11.4</v>
      </c>
      <c r="AX68" s="77">
        <v>20</v>
      </c>
      <c r="AY68" s="77">
        <v>24</v>
      </c>
      <c r="AZ68" s="77">
        <v>4.2</v>
      </c>
      <c r="BA68" s="77" t="s">
        <v>308</v>
      </c>
      <c r="BB68" s="77">
        <v>17.399999999999999</v>
      </c>
      <c r="BC68" s="77">
        <v>165</v>
      </c>
      <c r="BD68" s="77">
        <v>2.1</v>
      </c>
      <c r="BE68" s="77">
        <v>0.89</v>
      </c>
      <c r="BF68" s="77">
        <v>0.5</v>
      </c>
      <c r="BG68" s="77">
        <v>0.48</v>
      </c>
      <c r="BH68" s="77">
        <v>14.3</v>
      </c>
      <c r="BI68" s="77">
        <v>1.28</v>
      </c>
      <c r="BJ68" s="77">
        <v>4</v>
      </c>
      <c r="BK68" s="77" t="s">
        <v>308</v>
      </c>
      <c r="BL68" s="77">
        <v>0.17</v>
      </c>
      <c r="BM68" s="77">
        <v>1.7</v>
      </c>
      <c r="BN68" s="77">
        <v>6.7</v>
      </c>
      <c r="BO68" s="77">
        <v>0.08</v>
      </c>
      <c r="BP68" s="77">
        <v>16</v>
      </c>
      <c r="BQ68" s="77">
        <v>2</v>
      </c>
      <c r="BR68" s="77">
        <v>9.1</v>
      </c>
      <c r="BS68" s="77">
        <v>7</v>
      </c>
      <c r="BT68" s="77">
        <v>2.06</v>
      </c>
      <c r="BU68" s="77">
        <v>9.6999999999999993</v>
      </c>
      <c r="BV68" s="77">
        <v>0.9</v>
      </c>
      <c r="BW68" s="77">
        <v>1.6</v>
      </c>
      <c r="BX68" s="77">
        <v>77</v>
      </c>
      <c r="BY68" s="77" t="s">
        <v>308</v>
      </c>
      <c r="BZ68" s="77">
        <v>0.16</v>
      </c>
      <c r="CA68" s="77">
        <v>1.1000000000000001</v>
      </c>
      <c r="CB68" s="77" t="s">
        <v>308</v>
      </c>
      <c r="CC68" s="77">
        <v>0.06</v>
      </c>
      <c r="CD68" s="77">
        <v>4.7300000000000004</v>
      </c>
      <c r="CE68" s="77">
        <v>3270</v>
      </c>
      <c r="CF68" s="77">
        <v>5.4</v>
      </c>
      <c r="CG68" s="77">
        <v>0.5</v>
      </c>
      <c r="CH68" s="77">
        <v>39.4</v>
      </c>
    </row>
    <row r="69" spans="1:86" s="3" customFormat="1" x14ac:dyDescent="0.25">
      <c r="A69" s="70" t="s">
        <v>190</v>
      </c>
      <c r="B69" s="80">
        <v>508685.2</v>
      </c>
      <c r="C69" s="80">
        <v>5513204</v>
      </c>
      <c r="D69" s="82"/>
      <c r="E69" s="73" t="s">
        <v>297</v>
      </c>
      <c r="F69" s="98"/>
      <c r="G69" s="98"/>
      <c r="H69" s="75" t="s">
        <v>301</v>
      </c>
      <c r="I69" s="76" t="s">
        <v>242</v>
      </c>
      <c r="J69" s="77">
        <v>1.21</v>
      </c>
      <c r="K69" s="77" t="s">
        <v>308</v>
      </c>
      <c r="L69" s="77">
        <v>1.33</v>
      </c>
      <c r="M69" s="77">
        <v>0.03</v>
      </c>
      <c r="N69" s="77">
        <v>21.5</v>
      </c>
      <c r="O69" s="77">
        <v>0.02</v>
      </c>
      <c r="P69" s="77">
        <v>0.47</v>
      </c>
      <c r="Q69" s="77">
        <v>0.03</v>
      </c>
      <c r="R69" s="77">
        <v>0.33</v>
      </c>
      <c r="S69" s="77">
        <v>0.05</v>
      </c>
      <c r="T69" s="77">
        <v>57.4</v>
      </c>
      <c r="U69" s="77">
        <v>0.02</v>
      </c>
      <c r="V69" s="77" t="s">
        <v>308</v>
      </c>
      <c r="W69" s="77" t="s">
        <v>308</v>
      </c>
      <c r="X69" s="77">
        <v>10.6</v>
      </c>
      <c r="Y69" s="77">
        <v>93</v>
      </c>
      <c r="Z69" s="77">
        <v>0.04</v>
      </c>
      <c r="AA69" s="77">
        <v>0.06</v>
      </c>
      <c r="AB69" s="77">
        <v>0.6</v>
      </c>
      <c r="AC69" s="77">
        <v>0.97</v>
      </c>
      <c r="AD69" s="77">
        <v>2.9000000000000001E-2</v>
      </c>
      <c r="AE69" s="77">
        <v>14.9</v>
      </c>
      <c r="AF69" s="77">
        <v>0.05</v>
      </c>
      <c r="AG69" s="77">
        <v>0.34</v>
      </c>
      <c r="AH69" s="77" t="s">
        <v>308</v>
      </c>
      <c r="AI69" s="77">
        <v>12.6</v>
      </c>
      <c r="AJ69" s="77">
        <v>26.5</v>
      </c>
      <c r="AK69" s="77">
        <v>5.0000000000000001E-3</v>
      </c>
      <c r="AL69" s="77">
        <v>160</v>
      </c>
      <c r="AM69" s="77">
        <v>26.2</v>
      </c>
      <c r="AN69" s="77" t="s">
        <v>308</v>
      </c>
      <c r="AO69" s="77">
        <v>7330</v>
      </c>
      <c r="AP69" s="77" t="s">
        <v>308</v>
      </c>
      <c r="AQ69" s="77">
        <v>121</v>
      </c>
      <c r="AR69" s="77">
        <v>93</v>
      </c>
      <c r="AS69" s="77">
        <v>22</v>
      </c>
      <c r="AT69" s="77">
        <v>29</v>
      </c>
      <c r="AU69" s="77">
        <v>25</v>
      </c>
      <c r="AV69" s="77">
        <v>23</v>
      </c>
      <c r="AW69" s="77">
        <v>33.9</v>
      </c>
      <c r="AX69" s="77">
        <v>19</v>
      </c>
      <c r="AY69" s="77">
        <v>174</v>
      </c>
      <c r="AZ69" s="77">
        <v>8.1999999999999993</v>
      </c>
      <c r="BA69" s="77" t="s">
        <v>308</v>
      </c>
      <c r="BB69" s="77">
        <v>12.1</v>
      </c>
      <c r="BC69" s="77">
        <v>798</v>
      </c>
      <c r="BD69" s="77" t="s">
        <v>308</v>
      </c>
      <c r="BE69" s="77">
        <v>3.95</v>
      </c>
      <c r="BF69" s="77">
        <v>1.65</v>
      </c>
      <c r="BG69" s="77">
        <v>0.91</v>
      </c>
      <c r="BH69" s="77">
        <v>8.33</v>
      </c>
      <c r="BI69" s="77">
        <v>5</v>
      </c>
      <c r="BJ69" s="77" t="s">
        <v>308</v>
      </c>
      <c r="BK69" s="77" t="s">
        <v>308</v>
      </c>
      <c r="BL69" s="77">
        <v>0.72</v>
      </c>
      <c r="BM69" s="77">
        <v>1.7</v>
      </c>
      <c r="BN69" s="77">
        <v>4.8</v>
      </c>
      <c r="BO69" s="77">
        <v>0.09</v>
      </c>
      <c r="BP69" s="77">
        <v>28</v>
      </c>
      <c r="BQ69" s="77">
        <v>2</v>
      </c>
      <c r="BR69" s="77">
        <v>10.6</v>
      </c>
      <c r="BS69" s="77">
        <v>30</v>
      </c>
      <c r="BT69" s="77">
        <v>1.73</v>
      </c>
      <c r="BU69" s="77">
        <v>1.1000000000000001</v>
      </c>
      <c r="BV69" s="77">
        <v>1.4</v>
      </c>
      <c r="BW69" s="77">
        <v>3.6</v>
      </c>
      <c r="BX69" s="77">
        <v>5</v>
      </c>
      <c r="BY69" s="77" t="s">
        <v>308</v>
      </c>
      <c r="BZ69" s="77">
        <v>0.7</v>
      </c>
      <c r="CA69" s="77">
        <v>0.1</v>
      </c>
      <c r="CB69" s="77" t="s">
        <v>308</v>
      </c>
      <c r="CC69" s="77">
        <v>0.16</v>
      </c>
      <c r="CD69" s="77">
        <v>0.38</v>
      </c>
      <c r="CE69" s="77">
        <v>41400</v>
      </c>
      <c r="CF69" s="77">
        <v>14.4</v>
      </c>
      <c r="CG69" s="77">
        <v>0.8</v>
      </c>
      <c r="CH69" s="77">
        <v>3.6</v>
      </c>
    </row>
    <row r="72" spans="1:86" s="14" customFormat="1" ht="15" customHeight="1" x14ac:dyDescent="0.2">
      <c r="A72" s="49" t="s">
        <v>406</v>
      </c>
    </row>
    <row r="73" spans="1:86" s="14" customFormat="1" ht="15" customHeight="1" x14ac:dyDescent="0.2">
      <c r="A73" s="49" t="s">
        <v>407</v>
      </c>
    </row>
    <row r="74" spans="1:86" s="14" customFormat="1" ht="15" customHeight="1" x14ac:dyDescent="0.2">
      <c r="A74" s="49" t="s">
        <v>408</v>
      </c>
    </row>
    <row r="75" spans="1:86" s="14" customFormat="1" ht="15" customHeight="1" x14ac:dyDescent="0.2">
      <c r="A75" s="50" t="s">
        <v>409</v>
      </c>
    </row>
    <row r="76" spans="1:86" x14ac:dyDescent="0.2">
      <c r="I76" s="39"/>
    </row>
  </sheetData>
  <autoFilter ref="A2:CH2" xr:uid="{92116988-E87A-4759-9468-1D896B6821D3}">
    <filterColumn colId="1" showButton="0"/>
    <filterColumn colId="2" showButton="0"/>
    <filterColumn colId="5" showButton="0"/>
    <sortState xmlns:xlrd2="http://schemas.microsoft.com/office/spreadsheetml/2017/richdata2" ref="A5:CH60">
      <sortCondition ref="H2"/>
    </sortState>
  </autoFilter>
  <sortState xmlns:xlrd2="http://schemas.microsoft.com/office/spreadsheetml/2017/richdata2" ref="A48:CH53">
    <sortCondition ref="A48:A53"/>
  </sortState>
  <mergeCells count="5">
    <mergeCell ref="A2:A3"/>
    <mergeCell ref="E2:E3"/>
    <mergeCell ref="F2:G2"/>
    <mergeCell ref="B2:D2"/>
    <mergeCell ref="J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Annexe D3A. QAQC Roche totale</vt:lpstr>
      <vt:lpstr>Annexe D3B. Données lithologies</vt:lpstr>
      <vt:lpstr>Annexe D3C. Minéralisations</vt:lpstr>
      <vt:lpstr>'Annexe D3B. Données lithologies'!Impression_des_titres</vt:lpstr>
      <vt:lpstr>'Annexe D3B. Données lithologies'!Zone_d_impression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Dour</dc:creator>
  <cp:lastModifiedBy>Maxime Dour</cp:lastModifiedBy>
  <cp:lastPrinted>2022-06-28T01:26:40Z</cp:lastPrinted>
  <dcterms:created xsi:type="dcterms:W3CDTF">2019-12-17T16:45:29Z</dcterms:created>
  <dcterms:modified xsi:type="dcterms:W3CDTF">2023-01-28T01:17:45Z</dcterms:modified>
</cp:coreProperties>
</file>